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Russo\Downloads\Exercise Database\"/>
    </mc:Choice>
  </mc:AlternateContent>
  <bookViews>
    <workbookView xWindow="0" yWindow="0" windowWidth="20490" windowHeight="7755" activeTab="1"/>
  </bookViews>
  <sheets>
    <sheet name="Women" sheetId="1" r:id="rId1"/>
    <sheet name="M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2" l="1"/>
  <c r="A22" i="2"/>
  <c r="A21" i="2"/>
  <c r="A20" i="2"/>
  <c r="A19" i="2"/>
  <c r="A18" i="2"/>
  <c r="A17" i="2"/>
  <c r="A16" i="2"/>
  <c r="A15" i="2"/>
  <c r="A13" i="2"/>
  <c r="A12" i="2"/>
  <c r="A10" i="2"/>
  <c r="A9" i="2"/>
  <c r="A8" i="2"/>
  <c r="A7" i="2"/>
  <c r="A6" i="2"/>
  <c r="A5" i="2"/>
  <c r="A31" i="1"/>
  <c r="A30" i="1"/>
  <c r="A28" i="1"/>
  <c r="A27" i="1"/>
  <c r="A26" i="1"/>
  <c r="A25" i="1"/>
  <c r="A24" i="1"/>
  <c r="A22" i="1"/>
  <c r="A21" i="1"/>
  <c r="A20" i="1"/>
  <c r="A19" i="1"/>
  <c r="A18" i="1"/>
  <c r="A16" i="1"/>
  <c r="A15" i="1"/>
  <c r="A14" i="1"/>
  <c r="A13" i="1"/>
  <c r="A11" i="1"/>
  <c r="A10" i="1"/>
  <c r="A8" i="1"/>
  <c r="A7" i="1"/>
  <c r="A6" i="1"/>
  <c r="A5" i="1"/>
</calcChain>
</file>

<file path=xl/sharedStrings.xml><?xml version="1.0" encoding="utf-8"?>
<sst xmlns="http://schemas.openxmlformats.org/spreadsheetml/2006/main" count="51" uniqueCount="30">
  <si>
    <t>Single-Arm Half-Kneeling Band Row</t>
  </si>
  <si>
    <t>Dumbbell</t>
  </si>
  <si>
    <t>Band</t>
  </si>
  <si>
    <t>Women's Horizontal Pulling</t>
  </si>
  <si>
    <t>1. Fully extend your arms and let your shoulder blades spread apart at the bottom. 2. Pull the bar to the lower part of your ribcage. 3. Finish the motion with your shoulder blades squeezed fully together and down and your elbows just behind your ribs. 4. Don't let your shoulders pop forward at the finish.</t>
  </si>
  <si>
    <t>1. Fully extend your arms and let your shoulder blades spread at the start of the movement. 2. Keep your ribs locked downward by tightly bracing your abs in order to prevent your lower back from arching. 2. Pull the band to your chest. 3. Finish the motion with your shoulder blades squeezed fully together and down and your elbows just behind your ribs. 4. Don't let your shoulders pop forward or your ribs to flare upward or out at the finish.</t>
  </si>
  <si>
    <t>1. Keep your ribs down. Think of using your abs to control the space between your ribs and the front of your pelvis, and don't let them get further apart as you move. 2. Pull the band back, finishing with your shoulder blade locked inward and down. 3. Don't let your shoulder capsule shift forward at the finish of the movement.</t>
  </si>
  <si>
    <t>1. Position your knees so that they are both at 90 degrees. 2. Keep your trailing hip fully extended. 3. Think of using your abs to control the space between your ribs and the front of your pelvis, and don't let them get further apart as you move. 4. Pull the band back, finishing with your shoulder blade locked inward and down. 5. Don't let your shoulder capsule shift forward at the finish of the movement.</t>
  </si>
  <si>
    <t>1. Begin with your abs tight. Think of using your abs to control the space between your ribs and the front of your pelvis, and don't let them get further apart as you move 2. Pull the band toward your lower ribs and finish with your shoulder blade locked tightly inward and down toward your back pockets. 3. Don't let your shoulder capsule pop forward at the finish, and don't arch your lower back.</t>
  </si>
  <si>
    <t>1. The band goes in your hand on the same side as your forward knee. 2. Keep your trailing hip fully extended. 3. Keep your ribs down, abs tight and tailbone tucked between your knees. 4. Pull the band back, finishing with your shoulder blade locked inward and down. 5. Don't let your shoulder capsule shift forward at the finish of the movement.</t>
  </si>
  <si>
    <t>1. Keep your ribs down and abs tight so that you don't arch your lower back too much. 2. Pull the weight back, finishing with your shoulder blade locked inward and down. 3. Don't let your shoulder capsule shift forward at the finish of the movement. 4. Let your shoulder blade stretch forward as you lower the weight.</t>
  </si>
  <si>
    <t>1. Keep your ribs down and your abs tight so that your lower back doesn't arch excessively. 2. Pull the weight towards your lower ribs, finishing with your shoulder blade locked inward and down. 3. Don't let your shoulder capsule shift forward at the finish of the movement.</t>
  </si>
  <si>
    <t>1. Lock your ribs down with your abs. 2. Tuck your tailbone between your knees. 3. Do not let your lower back sag. 4. Row one weight toward your lower ribs without arching your back or rocking your hips. 6. Finish the row with your shoulder blade packed tightly inward and down and then return the weight to the ground and do a row on the opposite side.</t>
  </si>
  <si>
    <t>Cable</t>
  </si>
  <si>
    <t>1. Fully extend your arms and let your shoulder blades spread at the start of the movement. 2. Keep your ribs locked downward by tightly bracing your abs in order to prevent your lower back from arching. 2. Pull the bar to your chest. 3. Finish the motion with your shoulder blades squeezed fully together and down and your elbows just behind your ribs. 4. Don't let your shoulders pop forward or your ribs to flare upward or out at the finish.</t>
  </si>
  <si>
    <t>1. Fully extend your arms and let your shoulder blades spread at the start of the movement. 2. Keep your ribs locked downward by tightly bracing your abs in order to prevent your lower back from arching. 2. Pull the handle to your chest. 3. Finish the motion with your shoulder blades squeezed fully together and down and your elbows just behind your ribs. 4. Don't let your shoulders pop forward or your ribs to flare upward or out at the finish.</t>
  </si>
  <si>
    <t>1. Position your knees so that they are both at 90 degrees. 2. Keep your trailing hip fully extended. 3. Think of using your abs to control the space between your ribs and the front of your pelvis, and don't let them get further apart as you move 4. Pull the cable back, finishing with your shoulder blade locked inward and down. 5. Don't let your shoulder capsule shift forward at the finish of the movement.</t>
  </si>
  <si>
    <t>1. Begin with your abs tight. Think of using your abs to control the space between your ribs and the front of your pelvis, and don't let them get further apart as you move 2. Pull the cable toward your lower ribs and finish with your shoulder blade locked tightly inward and down toward your back pockets. 3. Don't let your shoulder capsule pop forward at the finish, and don't arch your lower back.</t>
  </si>
  <si>
    <t>1. The cable goes in your hand on the same side as your forward knee. 2. Keep your trailing hip fully extended. 3. Keep your ribs down, abs tight and tailbone tucked between your knees. 4. Pull the cable back, finishing with your shoulder blade locked inward and down. 5. Don't let your shoulder capsule shift forward at the finish of the movement.</t>
  </si>
  <si>
    <t>Bar</t>
  </si>
  <si>
    <t>1. Keep your ribs down, abs tight and tailbone tucked between your knees. 2. Allow your shoulder blades to spread apart at the bottom. 3. Pull your lower ribs to the bar, finishing with your shoulder blades locked inward and down. 4. Don't let your shoulder capsules shift forward at the finish of the movement.</t>
  </si>
  <si>
    <t>1. Keep your ribs down and your abs tight so that your lower back doesn't arch excessively. 2. Push your hips back to get into position, with your weight mostly on your heels and your toes gripping the floor. 3. Pull the weight towards your lower ribs, finishing with your shoulder blades locked inward and down. 3. Don't let your shoulder capsules shift forward at the finish of the movement.</t>
  </si>
  <si>
    <t>1. Keep your ribs down, abs tight and tailbone tucked between your knees. 2. Allow your shoulder blades to spread apart at the bottom. 3. Pull your lower ribs to the bar, finishing with your shoulder blade locked inward and down. 4. Don't let your shoulder capsule shift forward at the finish of the movement.</t>
  </si>
  <si>
    <t>Ring</t>
  </si>
  <si>
    <t>1. Fully extend your arms and let your shoulder blades spread at the bottom. 2. Pull the bar to your chest. 3. Finish the motion with your shoulder blades squeezed fully together and down and your elbows just behind your ribs. 4. Don't let your shoulders pop forward at the finish.</t>
  </si>
  <si>
    <t>1. Fully extend your arms and let your shoulder blades spread at the start. 2. Pull your hands to your chest. 3. Finish the motion with your shoulder blades squeezed fully together and down and your elbows just behind your ribs. 4. Don't let your shoulders pop forward at the finish.</t>
  </si>
  <si>
    <t>1. Start in a tall position with your chest high and a 90° angle at both knees. 2. Squeeze the glute of your down knee and tuck your tailbone under. Your pelvis should be squared and level. 3. Brace your abs to pull your lower ribs down. 4. Keep your knee out over your little toe as you pull the band downward toward your chest. 5. Finish with your shoulder blade locked inward and down toward your back pocket.</t>
  </si>
  <si>
    <t>1. Keep your ribs down, abs tight and tailbone tucked between your knees. 2. Allow your shoulder blades to spread apart at the beginning as you cross your arms over. 3. Pull your hands back to your lower ribs, finishing with your shoulder blades locked inward and down. 4. Don't let your shoulder capsules shift forward at the finish of the movement.</t>
  </si>
  <si>
    <t>1. Jump or step up to the top of the bar. 2. Pull the bar to your chest with your shoulder blades squeezed fully together and down and your elbows just behind your ribs. 3. Don't let your shoulders pop forward. 4. Slowly lower down.</t>
  </si>
  <si>
    <t>Men's Vertical Pulling</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</si>
</sst>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24"/>
      <color theme="1"/>
      <name val="Arial"/>
    </font>
    <font>
      <sz val="10"/>
      <color theme="1"/>
      <name val="Arial"/>
    </font>
    <font>
      <b/>
      <u/>
      <sz val="12"/>
      <color rgb="FF1155CC"/>
      <name val="Arial"/>
    </font>
    <font>
      <b/>
      <sz val="12"/>
      <color theme="1"/>
      <name val="Arial"/>
    </font>
    <font>
      <b/>
      <sz val="14"/>
      <color rgb="FF000000"/>
      <name val="Arial"/>
    </font>
    <font>
      <b/>
      <u/>
      <sz val="12"/>
      <color rgb="FF1155CC"/>
      <name val="Open Sans"/>
    </font>
    <font>
      <sz val="10"/>
      <color rgb="FF000000"/>
      <name val="Arial"/>
    </font>
  </fonts>
  <fills count="8">
    <fill>
      <patternFill patternType="none"/>
    </fill>
    <fill>
      <patternFill patternType="gray125"/>
    </fill>
    <fill>
      <patternFill patternType="solid">
        <fgColor rgb="FF8E7CC3"/>
        <bgColor rgb="FF8E7CC3"/>
      </patternFill>
    </fill>
    <fill>
      <patternFill patternType="solid">
        <fgColor rgb="FFB4A7D6"/>
        <bgColor rgb="FFB4A7D6"/>
      </patternFill>
    </fill>
    <fill>
      <patternFill patternType="solid">
        <fgColor rgb="FFD9D2E9"/>
        <bgColor rgb="FFD9D2E9"/>
      </patternFill>
    </fill>
    <fill>
      <patternFill patternType="solid">
        <fgColor rgb="FF6FA8DC"/>
        <bgColor rgb="FF6FA8DC"/>
      </patternFill>
    </fill>
    <fill>
      <patternFill patternType="solid">
        <fgColor rgb="FF9FC5E8"/>
        <bgColor rgb="FF9FC5E8"/>
      </patternFill>
    </fill>
    <fill>
      <patternFill patternType="solid">
        <fgColor rgb="FFCFE2F3"/>
        <bgColor rgb="FFCFE2F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0" fillId="0" borderId="0" xfId="0" applyFont="1" applyAlignment="1"/>
    <xf numFmtId="0" fontId="0" fillId="0" borderId="0" xfId="0" applyFont="1" applyAlignment="1"/>
    <xf numFmtId="0" fontId="2" fillId="0" borderId="0" xfId="0" applyFont="1" applyAlignment="1">
      <alignment vertical="center" wrapText="1"/>
    </xf>
    <xf numFmtId="0" fontId="1" fillId="2" borderId="0" xfId="0" applyFont="1" applyFill="1" applyAlignment="1">
      <alignment horizontal="center" vertical="center" wrapText="1"/>
    </xf>
    <xf numFmtId="0" fontId="5" fillId="3" borderId="0" xfId="0" applyFont="1" applyFill="1" applyAlignment="1">
      <alignment vertical="center" wrapText="1"/>
    </xf>
    <xf numFmtId="0" fontId="2" fillId="2" borderId="0" xfId="0" applyFont="1" applyFill="1" applyAlignment="1">
      <alignment vertical="center" wrapText="1"/>
    </xf>
    <xf numFmtId="0" fontId="3" fillId="4" borderId="0" xfId="0" applyFont="1" applyFill="1" applyAlignment="1">
      <alignment vertical="center" wrapText="1"/>
    </xf>
    <xf numFmtId="0" fontId="0" fillId="4" borderId="0" xfId="0" applyFont="1" applyFill="1" applyAlignment="1">
      <alignment vertical="center" wrapText="1"/>
    </xf>
    <xf numFmtId="0" fontId="2" fillId="4" borderId="0" xfId="0" applyFont="1" applyFill="1" applyAlignment="1">
      <alignment vertical="center" wrapText="1"/>
    </xf>
    <xf numFmtId="0" fontId="2" fillId="4" borderId="1" xfId="0" applyFont="1" applyFill="1" applyBorder="1" applyAlignment="1">
      <alignment vertical="center" wrapText="1"/>
    </xf>
    <xf numFmtId="0" fontId="4" fillId="4" borderId="0" xfId="0" applyFont="1" applyFill="1" applyAlignment="1">
      <alignment vertical="center" wrapText="1"/>
    </xf>
    <xf numFmtId="0" fontId="1" fillId="5" borderId="0" xfId="0" applyFont="1" applyFill="1" applyAlignment="1">
      <alignment horizontal="center" vertical="center" wrapText="1"/>
    </xf>
    <xf numFmtId="0" fontId="5" fillId="6" borderId="0" xfId="0" applyFont="1" applyFill="1" applyAlignment="1">
      <alignment vertical="center" wrapText="1"/>
    </xf>
    <xf numFmtId="0" fontId="3" fillId="7" borderId="0" xfId="0" applyFont="1" applyFill="1" applyAlignment="1">
      <alignment vertical="center" wrapText="1"/>
    </xf>
    <xf numFmtId="0" fontId="7" fillId="7" borderId="0" xfId="0" applyFont="1" applyFill="1" applyAlignment="1">
      <alignment vertical="center" wrapText="1"/>
    </xf>
    <xf numFmtId="0" fontId="2" fillId="7" borderId="0" xfId="0" applyFont="1" applyFill="1" applyAlignment="1">
      <alignment vertical="center" wrapText="1"/>
    </xf>
    <xf numFmtId="0" fontId="4" fillId="0" borderId="0" xfId="0" applyFont="1" applyAlignment="1">
      <alignment vertical="center" wrapText="1"/>
    </xf>
    <xf numFmtId="0" fontId="6" fillId="7" borderId="0" xfId="0" applyFont="1" applyFill="1" applyAlignment="1">
      <alignment vertical="center" wrapText="1"/>
    </xf>
  </cellXfs>
  <cellStyles count="1">
    <cellStyle name="Normal" xfId="0" builtinId="0"/>
  </cellStyles>
  <dxfs count="84">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42" defaultTableStyle="TableStyleMedium2" defaultPivotStyle="PivotStyleLight16">
    <tableStyle name="Men's Core Work-style" pivot="0" count="2">
      <tableStyleElement type="firstRowStripe" dxfId="71"/>
      <tableStyleElement type="secondRowStripe" dxfId="70"/>
    </tableStyle>
    <tableStyle name="Men's Core Work-style 2" pivot="0" count="2">
      <tableStyleElement type="firstRowStripe" dxfId="69"/>
      <tableStyleElement type="secondRowStripe" dxfId="68"/>
    </tableStyle>
    <tableStyle name="Men's Core Work-style 3" pivot="0" count="2">
      <tableStyleElement type="firstRowStripe" dxfId="67"/>
      <tableStyleElement type="secondRowStripe" dxfId="66"/>
    </tableStyle>
    <tableStyle name="Men's Core Work-style 4" pivot="0" count="2">
      <tableStyleElement type="firstRowStripe" dxfId="65"/>
      <tableStyleElement type="secondRowStripe" dxfId="64"/>
    </tableStyle>
    <tableStyle name="Men's Core Work-style 5" pivot="0" count="2">
      <tableStyleElement type="firstRowStripe" dxfId="63"/>
      <tableStyleElement type="secondRowStripe" dxfId="62"/>
    </tableStyle>
    <tableStyle name="Men's Core Work-style 6" pivot="0" count="2">
      <tableStyleElement type="firstRowStripe" dxfId="61"/>
      <tableStyleElement type="secondRowStripe" dxfId="60"/>
    </tableStyle>
    <tableStyle name="Men's Horizontal Pressing-style" pivot="0" count="2">
      <tableStyleElement type="firstRowStripe" dxfId="51"/>
      <tableStyleElement type="secondRowStripe" dxfId="50"/>
    </tableStyle>
    <tableStyle name="Men's Horizontal Pressing-style 2" pivot="0" count="2">
      <tableStyleElement type="firstRowStripe" dxfId="49"/>
      <tableStyleElement type="secondRowStripe" dxfId="48"/>
    </tableStyle>
    <tableStyle name="Men's Horizontal Pressing-style 3" pivot="0" count="2">
      <tableStyleElement type="firstRowStripe" dxfId="47"/>
      <tableStyleElement type="secondRowStripe" dxfId="46"/>
    </tableStyle>
    <tableStyle name="Men's Horizontal Pressing-style 4" pivot="0" count="2">
      <tableStyleElement type="firstRowStripe" dxfId="45"/>
      <tableStyleElement type="secondRowStripe" dxfId="44"/>
    </tableStyle>
    <tableStyle name="Men's Horizontal Pulling-style" pivot="0" count="2">
      <tableStyleElement type="firstRowStripe" dxfId="21"/>
      <tableStyleElement type="secondRowStripe" dxfId="20"/>
    </tableStyle>
    <tableStyle name="Men's Horizontal Pulling-style 2" pivot="0" count="2">
      <tableStyleElement type="firstRowStripe" dxfId="19"/>
      <tableStyleElement type="secondRowStripe" dxfId="18"/>
    </tableStyle>
    <tableStyle name="Men's Horizontal Pulling-style 3" pivot="0" count="2">
      <tableStyleElement type="firstRowStripe" dxfId="17"/>
      <tableStyleElement type="secondRowStripe" dxfId="16"/>
    </tableStyle>
    <tableStyle name="Men's Horizontal Pulling-style 4" pivot="0" count="2">
      <tableStyleElement type="firstRowStripe" dxfId="15"/>
      <tableStyleElement type="secondRowStripe" dxfId="14"/>
    </tableStyle>
    <tableStyle name="Men's Horizontal Pulling-style 5" pivot="0" count="2">
      <tableStyleElement type="firstRowStripe" dxfId="13"/>
      <tableStyleElement type="secondRowStripe" dxfId="12"/>
    </tableStyle>
    <tableStyle name="Men's Vertical Pressing-style" pivot="0" count="2">
      <tableStyleElement type="firstRowStripe" dxfId="37"/>
      <tableStyleElement type="secondRowStripe" dxfId="36"/>
    </tableStyle>
    <tableStyle name="Men's Vertical Pressing-style 2" pivot="0" count="2">
      <tableStyleElement type="firstRowStripe" dxfId="35"/>
      <tableStyleElement type="secondRowStripe" dxfId="34"/>
    </tableStyle>
    <tableStyle name="Men's Vertical Pressing-style 3" pivot="0" count="2">
      <tableStyleElement type="firstRowStripe" dxfId="33"/>
      <tableStyleElement type="secondRowStripe" dxfId="32"/>
    </tableStyle>
    <tableStyle name="Men's Vertical Pulling-style" pivot="0" count="2">
      <tableStyleElement type="firstRowStripe" dxfId="5"/>
      <tableStyleElement type="secondRowStripe" dxfId="4"/>
    </tableStyle>
    <tableStyle name="Men's Vertical Pulling-style 2" pivot="0" count="2">
      <tableStyleElement type="firstRowStripe" dxfId="3"/>
      <tableStyleElement type="secondRowStripe" dxfId="2"/>
    </tableStyle>
    <tableStyle name="Men's Vertical Pulling-style 3" pivot="0" count="2">
      <tableStyleElement type="firstRowStripe" dxfId="1"/>
      <tableStyleElement type="secondRowStripe" dxfId="0"/>
    </tableStyle>
    <tableStyle name="Women's Core Work-style" pivot="0" count="2">
      <tableStyleElement type="firstRowStripe" dxfId="83"/>
      <tableStyleElement type="secondRowStripe" dxfId="82"/>
    </tableStyle>
    <tableStyle name="Women's Core Work-style 2" pivot="0" count="2">
      <tableStyleElement type="firstRowStripe" dxfId="81"/>
      <tableStyleElement type="secondRowStripe" dxfId="80"/>
    </tableStyle>
    <tableStyle name="Women's Core Work-style 3" pivot="0" count="2">
      <tableStyleElement type="firstRowStripe" dxfId="79"/>
      <tableStyleElement type="secondRowStripe" dxfId="78"/>
    </tableStyle>
    <tableStyle name="Women's Core Work-style 4" pivot="0" count="2">
      <tableStyleElement type="firstRowStripe" dxfId="77"/>
      <tableStyleElement type="secondRowStripe" dxfId="76"/>
    </tableStyle>
    <tableStyle name="Women's Core Work-style 5" pivot="0" count="2">
      <tableStyleElement type="firstRowStripe" dxfId="75"/>
      <tableStyleElement type="secondRowStripe" dxfId="74"/>
    </tableStyle>
    <tableStyle name="Women's Core Work-style 6" pivot="0" count="2">
      <tableStyleElement type="firstRowStripe" dxfId="73"/>
      <tableStyleElement type="secondRowStripe" dxfId="72"/>
    </tableStyle>
    <tableStyle name="Women's Horizontal Pressing-style" pivot="0" count="2">
      <tableStyleElement type="firstRowStripe" dxfId="59"/>
      <tableStyleElement type="secondRowStripe" dxfId="58"/>
    </tableStyle>
    <tableStyle name="Women's Horizontal Pressing-style 2" pivot="0" count="2">
      <tableStyleElement type="firstRowStripe" dxfId="57"/>
      <tableStyleElement type="secondRowStripe" dxfId="56"/>
    </tableStyle>
    <tableStyle name="Women's Horizontal Pressing-style 3" pivot="0" count="2">
      <tableStyleElement type="firstRowStripe" dxfId="55"/>
      <tableStyleElement type="secondRowStripe" dxfId="54"/>
    </tableStyle>
    <tableStyle name="Women's Horizontal Pressing-style 4" pivot="0" count="2">
      <tableStyleElement type="firstRowStripe" dxfId="53"/>
      <tableStyleElement type="secondRowStripe" dxfId="52"/>
    </tableStyle>
    <tableStyle name="Women's Horizontal Pulling-style" pivot="0" count="2">
      <tableStyleElement type="firstRowStripe" dxfId="31"/>
      <tableStyleElement type="secondRowStripe" dxfId="30"/>
    </tableStyle>
    <tableStyle name="Women's Horizontal Pulling-style 2" pivot="0" count="2">
      <tableStyleElement type="firstRowStripe" dxfId="29"/>
      <tableStyleElement type="secondRowStripe" dxfId="28"/>
    </tableStyle>
    <tableStyle name="Women's Horizontal Pulling-style 3" pivot="0" count="2">
      <tableStyleElement type="firstRowStripe" dxfId="27"/>
      <tableStyleElement type="secondRowStripe" dxfId="26"/>
    </tableStyle>
    <tableStyle name="Women's Horizontal Pulling-style 4" pivot="0" count="2">
      <tableStyleElement type="firstRowStripe" dxfId="25"/>
      <tableStyleElement type="secondRowStripe" dxfId="24"/>
    </tableStyle>
    <tableStyle name="Women's Horizontal Pulling-style 5" pivot="0" count="2">
      <tableStyleElement type="firstRowStripe" dxfId="23"/>
      <tableStyleElement type="secondRowStripe" dxfId="22"/>
    </tableStyle>
    <tableStyle name="Women's Vertical Pressing-style" pivot="0" count="2">
      <tableStyleElement type="firstRowStripe" dxfId="43"/>
      <tableStyleElement type="secondRowStripe" dxfId="42"/>
    </tableStyle>
    <tableStyle name="Women's Vertical Pressing-style 2" pivot="0" count="2">
      <tableStyleElement type="firstRowStripe" dxfId="41"/>
      <tableStyleElement type="secondRowStripe" dxfId="40"/>
    </tableStyle>
    <tableStyle name="Women's Vertical Pressing-style 3" pivot="0" count="2">
      <tableStyleElement type="firstRowStripe" dxfId="39"/>
      <tableStyleElement type="secondRowStripe" dxfId="38"/>
    </tableStyle>
    <tableStyle name="Women's Vertical Pulling-style" pivot="0" count="2">
      <tableStyleElement type="firstRowStripe" dxfId="11"/>
      <tableStyleElement type="secondRowStripe" dxfId="10"/>
    </tableStyle>
    <tableStyle name="Women's Vertical Pulling-style 2" pivot="0" count="2">
      <tableStyleElement type="firstRowStripe" dxfId="9"/>
      <tableStyleElement type="secondRowStripe" dxfId="8"/>
    </tableStyle>
    <tableStyle name="Women's Vertical Pulling-style 3" pivot="0" count="2">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7" name="Table_27" displayName="Table_27" ref="A13:Z16"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Horizontal Pulling-style" showFirstColumn="1" showLastColumn="1" showRowStripes="1" showColumnStripes="0"/>
</table>
</file>

<file path=xl/tables/table2.xml><?xml version="1.0" encoding="utf-8"?>
<table xmlns="http://schemas.openxmlformats.org/spreadsheetml/2006/main" id="28" name="Table_28" displayName="Table_28" ref="A5:Z11"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Horizontal Pulling-style 2" showFirstColumn="1" showLastColumn="1" showRowStripes="1" showColumnStripes="0"/>
</table>
</file>

<file path=xl/tables/table3.xml><?xml version="1.0" encoding="utf-8"?>
<table xmlns="http://schemas.openxmlformats.org/spreadsheetml/2006/main" id="29" name="Table_29" displayName="Table_29" ref="A24:Z28"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Horizontal Pulling-style 3" showFirstColumn="1" showLastColumn="1" showRowStripes="1" showColumnStripes="0"/>
</table>
</file>

<file path=xl/tables/table4.xml><?xml version="1.0" encoding="utf-8"?>
<table xmlns="http://schemas.openxmlformats.org/spreadsheetml/2006/main" id="30" name="Table_30" displayName="Table_30" ref="A18:Z22"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Horizontal Pulling-style 4" showFirstColumn="1" showLastColumn="1" showRowStripes="1" showColumnStripes="0"/>
</table>
</file>

<file path=xl/tables/table5.xml><?xml version="1.0" encoding="utf-8"?>
<table xmlns="http://schemas.openxmlformats.org/spreadsheetml/2006/main" id="31" name="Table_31" displayName="Table_31" ref="A30:Z31"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Horizontal Pulling-style 5" showFirstColumn="1" showLastColumn="1" showRowStripes="1" showColumnStripes="0"/>
</table>
</file>

<file path=xl/tables/table6.xml><?xml version="1.0" encoding="utf-8"?>
<table xmlns="http://schemas.openxmlformats.org/spreadsheetml/2006/main" id="40" name="Table_40" displayName="Table_40" ref="A15:Z23"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Vertical Pulling-style" showFirstColumn="1" showLastColumn="1" showRowStripes="1" showColumnStripes="0"/>
</table>
</file>

<file path=xl/tables/table7.xml><?xml version="1.0" encoding="utf-8"?>
<table xmlns="http://schemas.openxmlformats.org/spreadsheetml/2006/main" id="41" name="Table_41" displayName="Table_41" ref="A12:Z13"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Vertical Pulling-style 2" showFirstColumn="1" showLastColumn="1" showRowStripes="1" showColumnStripes="0"/>
</table>
</file>

<file path=xl/tables/table8.xml><?xml version="1.0" encoding="utf-8"?>
<table xmlns="http://schemas.openxmlformats.org/spreadsheetml/2006/main" id="42" name="Table_42" displayName="Table_42" ref="A5:Z10"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Vertical Pulling-style 3"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vimeo.com/111532987"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vimeo.com/122797365" TargetMode="External"/><Relationship Id="rId1" Type="http://schemas.openxmlformats.org/officeDocument/2006/relationships/hyperlink" Target="https://vimeo.com/123732072" TargetMode="Externa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workbookViewId="0">
      <selection sqref="A1:XFD1048576"/>
    </sheetView>
  </sheetViews>
  <sheetFormatPr defaultColWidth="14.42578125" defaultRowHeight="15" zeroHeight="1"/>
  <cols>
    <col min="1" max="1" width="38.7109375" style="2" customWidth="1"/>
    <col min="2" max="2" width="157" style="2" customWidth="1"/>
    <col min="3" max="16384" width="14.42578125" style="2"/>
  </cols>
  <sheetData>
    <row r="1" spans="1:26" ht="12.75" customHeight="1">
      <c r="A1" s="4" t="s">
        <v>3</v>
      </c>
      <c r="B1" s="4"/>
      <c r="C1" s="3"/>
      <c r="D1" s="3"/>
      <c r="E1" s="3"/>
      <c r="F1" s="3"/>
      <c r="G1" s="3"/>
      <c r="H1" s="3"/>
      <c r="I1" s="3"/>
      <c r="J1" s="3"/>
      <c r="K1" s="3"/>
      <c r="L1" s="3"/>
      <c r="M1" s="3"/>
      <c r="N1" s="3"/>
      <c r="O1" s="3"/>
      <c r="P1" s="3"/>
      <c r="Q1" s="3"/>
      <c r="R1" s="3"/>
      <c r="S1" s="3"/>
      <c r="T1" s="3"/>
      <c r="U1" s="3"/>
      <c r="V1" s="3"/>
      <c r="W1" s="3"/>
      <c r="X1" s="3"/>
      <c r="Y1" s="3"/>
      <c r="Z1" s="3"/>
    </row>
    <row r="2" spans="1:26">
      <c r="A2" s="4"/>
      <c r="B2" s="4"/>
      <c r="C2" s="3"/>
      <c r="D2" s="3"/>
      <c r="E2" s="3"/>
      <c r="F2" s="3"/>
      <c r="G2" s="3"/>
      <c r="H2" s="3"/>
      <c r="I2" s="3"/>
      <c r="J2" s="3"/>
      <c r="K2" s="3"/>
      <c r="L2" s="3"/>
      <c r="M2" s="3"/>
      <c r="N2" s="3"/>
      <c r="O2" s="3"/>
      <c r="P2" s="3"/>
      <c r="Q2" s="3"/>
      <c r="R2" s="3"/>
      <c r="S2" s="3"/>
      <c r="T2" s="3"/>
      <c r="U2" s="3"/>
      <c r="V2" s="3"/>
      <c r="W2" s="3"/>
      <c r="X2" s="3"/>
      <c r="Y2" s="3"/>
      <c r="Z2" s="3"/>
    </row>
    <row r="3" spans="1:26">
      <c r="A3" s="4"/>
      <c r="B3" s="4"/>
      <c r="C3" s="3"/>
      <c r="D3" s="3"/>
      <c r="E3" s="3"/>
      <c r="F3" s="3"/>
      <c r="G3" s="3"/>
      <c r="H3" s="3"/>
      <c r="I3" s="3"/>
      <c r="J3" s="3"/>
      <c r="K3" s="3"/>
      <c r="L3" s="3"/>
      <c r="M3" s="3"/>
      <c r="N3" s="3"/>
      <c r="O3" s="3"/>
      <c r="P3" s="3"/>
      <c r="Q3" s="3"/>
      <c r="R3" s="3"/>
      <c r="S3" s="3"/>
      <c r="T3" s="3"/>
      <c r="U3" s="3"/>
      <c r="V3" s="3"/>
      <c r="W3" s="3"/>
      <c r="X3" s="3"/>
      <c r="Y3" s="3"/>
      <c r="Z3" s="3"/>
    </row>
    <row r="4" spans="1:26" ht="45" customHeight="1">
      <c r="A4" s="5" t="s">
        <v>2</v>
      </c>
      <c r="B4" s="5"/>
      <c r="C4" s="6"/>
      <c r="D4" s="6"/>
      <c r="E4" s="6"/>
      <c r="F4" s="6"/>
      <c r="G4" s="6"/>
      <c r="H4" s="6"/>
      <c r="I4" s="6"/>
      <c r="J4" s="6"/>
      <c r="K4" s="6"/>
      <c r="L4" s="6"/>
      <c r="M4" s="6"/>
      <c r="N4" s="6"/>
      <c r="O4" s="6"/>
      <c r="P4" s="6"/>
      <c r="Q4" s="6"/>
      <c r="R4" s="6"/>
      <c r="S4" s="6"/>
      <c r="T4" s="6"/>
      <c r="U4" s="6"/>
      <c r="V4" s="6"/>
      <c r="W4" s="6"/>
      <c r="X4" s="6"/>
      <c r="Y4" s="6"/>
      <c r="Z4" s="6"/>
    </row>
    <row r="5" spans="1:26" ht="45" customHeight="1">
      <c r="A5" s="7" t="str">
        <f>HYPERLINK("https://vimeo.com/111033323","Band-Assisted Inverted Row")</f>
        <v>Band-Assisted Inverted Row</v>
      </c>
      <c r="B5" s="8" t="s">
        <v>4</v>
      </c>
      <c r="C5" s="3"/>
      <c r="D5" s="3"/>
      <c r="E5" s="3"/>
      <c r="F5" s="3"/>
      <c r="G5" s="3"/>
      <c r="H5" s="3"/>
      <c r="I5" s="3"/>
      <c r="J5" s="3"/>
      <c r="K5" s="3"/>
      <c r="L5" s="3"/>
      <c r="M5" s="3"/>
      <c r="N5" s="3"/>
      <c r="O5" s="3"/>
      <c r="P5" s="3"/>
      <c r="Q5" s="3"/>
      <c r="R5" s="3"/>
      <c r="S5" s="3"/>
      <c r="T5" s="3"/>
      <c r="U5" s="3"/>
      <c r="V5" s="3"/>
      <c r="W5" s="3"/>
      <c r="X5" s="3"/>
      <c r="Y5" s="3"/>
      <c r="Z5" s="3"/>
    </row>
    <row r="6" spans="1:26" ht="45" customHeight="1">
      <c r="A6" s="7" t="str">
        <f>HYPERLINK("https://vimeo.com/111255280","Neutral-Grip Seated Band Row")</f>
        <v>Neutral-Grip Seated Band Row</v>
      </c>
      <c r="B6" s="8" t="s">
        <v>5</v>
      </c>
      <c r="C6" s="3"/>
      <c r="D6" s="3"/>
      <c r="E6" s="3"/>
      <c r="F6" s="3"/>
      <c r="G6" s="3"/>
      <c r="H6" s="3"/>
      <c r="I6" s="3"/>
      <c r="J6" s="3"/>
      <c r="K6" s="3"/>
      <c r="L6" s="3"/>
      <c r="M6" s="3"/>
      <c r="N6" s="3"/>
      <c r="O6" s="3"/>
      <c r="P6" s="3"/>
      <c r="Q6" s="3"/>
      <c r="R6" s="3"/>
      <c r="S6" s="3"/>
      <c r="T6" s="3"/>
      <c r="U6" s="3"/>
      <c r="V6" s="3"/>
      <c r="W6" s="3"/>
      <c r="X6" s="3"/>
      <c r="Y6" s="3"/>
      <c r="Z6" s="3"/>
    </row>
    <row r="7" spans="1:26" ht="45" customHeight="1">
      <c r="A7" s="7" t="str">
        <f>HYPERLINK("https://vimeo.com/111471296","Pronated-Grip Seated Band Row")</f>
        <v>Pronated-Grip Seated Band Row</v>
      </c>
      <c r="B7" s="8" t="s">
        <v>5</v>
      </c>
      <c r="C7" s="3"/>
      <c r="D7" s="3"/>
      <c r="E7" s="3"/>
      <c r="F7" s="3"/>
      <c r="G7" s="3"/>
      <c r="H7" s="3"/>
      <c r="I7" s="3"/>
      <c r="J7" s="3"/>
      <c r="K7" s="3"/>
      <c r="L7" s="3"/>
      <c r="M7" s="3"/>
      <c r="N7" s="3"/>
      <c r="O7" s="3"/>
      <c r="P7" s="3"/>
      <c r="Q7" s="3"/>
      <c r="R7" s="3"/>
      <c r="S7" s="3"/>
      <c r="T7" s="3"/>
      <c r="U7" s="3"/>
      <c r="V7" s="3"/>
      <c r="W7" s="3"/>
      <c r="X7" s="3"/>
      <c r="Y7" s="3"/>
      <c r="Z7" s="3"/>
    </row>
    <row r="8" spans="1:26" ht="45" customHeight="1">
      <c r="A8" s="7" t="str">
        <f>HYPERLINK("https://vimeo.com/111523514","Single-Arm Band Row")</f>
        <v>Single-Arm Band Row</v>
      </c>
      <c r="B8" s="9" t="s">
        <v>6</v>
      </c>
      <c r="C8" s="3"/>
      <c r="D8" s="3"/>
      <c r="E8" s="3"/>
      <c r="F8" s="3"/>
      <c r="G8" s="3"/>
      <c r="H8" s="3"/>
      <c r="I8" s="3"/>
      <c r="J8" s="3"/>
      <c r="K8" s="3"/>
      <c r="L8" s="3"/>
      <c r="M8" s="3"/>
      <c r="N8" s="3"/>
      <c r="O8" s="3"/>
      <c r="P8" s="3"/>
      <c r="Q8" s="3"/>
      <c r="R8" s="3"/>
      <c r="S8" s="3"/>
      <c r="T8" s="3"/>
      <c r="U8" s="3"/>
      <c r="V8" s="3"/>
      <c r="W8" s="3"/>
      <c r="X8" s="3"/>
      <c r="Y8" s="3"/>
      <c r="Z8" s="3"/>
    </row>
    <row r="9" spans="1:26" ht="45" customHeight="1">
      <c r="A9" s="7" t="s">
        <v>0</v>
      </c>
      <c r="B9" s="9" t="s">
        <v>7</v>
      </c>
      <c r="C9" s="3"/>
      <c r="D9" s="3"/>
      <c r="E9" s="3"/>
      <c r="F9" s="3"/>
      <c r="G9" s="3"/>
      <c r="H9" s="3"/>
      <c r="I9" s="3"/>
      <c r="J9" s="3"/>
      <c r="K9" s="3"/>
      <c r="L9" s="3"/>
      <c r="M9" s="3"/>
      <c r="N9" s="3"/>
      <c r="O9" s="3"/>
      <c r="P9" s="3"/>
      <c r="Q9" s="3"/>
      <c r="R9" s="3"/>
      <c r="S9" s="3"/>
      <c r="T9" s="3"/>
      <c r="U9" s="3"/>
      <c r="V9" s="3"/>
      <c r="W9" s="3"/>
      <c r="X9" s="3"/>
      <c r="Y9" s="3"/>
      <c r="Z9" s="3"/>
    </row>
    <row r="10" spans="1:26" ht="45" customHeight="1">
      <c r="A10" s="7" t="str">
        <f>HYPERLINK("https://vimeo.com/111544495","Single-Arm Standing Band Row")</f>
        <v>Single-Arm Standing Band Row</v>
      </c>
      <c r="B10" s="10" t="s">
        <v>8</v>
      </c>
      <c r="C10" s="3"/>
      <c r="D10" s="3"/>
      <c r="E10" s="3"/>
      <c r="F10" s="3"/>
      <c r="G10" s="3"/>
      <c r="H10" s="3"/>
      <c r="I10" s="3"/>
      <c r="J10" s="3"/>
      <c r="K10" s="3"/>
      <c r="L10" s="3"/>
      <c r="M10" s="3"/>
      <c r="N10" s="3"/>
      <c r="O10" s="3"/>
      <c r="P10" s="3"/>
      <c r="Q10" s="3"/>
      <c r="R10" s="3"/>
      <c r="S10" s="3"/>
      <c r="T10" s="3"/>
      <c r="U10" s="3"/>
      <c r="V10" s="3"/>
      <c r="W10" s="3"/>
      <c r="X10" s="3"/>
      <c r="Y10" s="3"/>
      <c r="Z10" s="3"/>
    </row>
    <row r="11" spans="1:26" ht="45" customHeight="1">
      <c r="A11" s="7" t="str">
        <f>HYPERLINK("https://vimeo.com/111544501","Single-Arm Standing Split-Stance Band Row")</f>
        <v>Single-Arm Standing Split-Stance Band Row</v>
      </c>
      <c r="B11" s="10" t="s">
        <v>9</v>
      </c>
      <c r="C11" s="3"/>
      <c r="D11" s="3"/>
      <c r="E11" s="3"/>
      <c r="F11" s="3"/>
      <c r="G11" s="3"/>
      <c r="H11" s="3"/>
      <c r="I11" s="3"/>
      <c r="J11" s="3"/>
      <c r="K11" s="3"/>
      <c r="L11" s="3"/>
      <c r="M11" s="3"/>
      <c r="N11" s="3"/>
      <c r="O11" s="3"/>
      <c r="P11" s="3"/>
      <c r="Q11" s="3"/>
      <c r="R11" s="3"/>
      <c r="S11" s="3"/>
      <c r="T11" s="3"/>
      <c r="U11" s="3"/>
      <c r="V11" s="3"/>
      <c r="W11" s="3"/>
      <c r="X11" s="3"/>
      <c r="Y11" s="3"/>
      <c r="Z11" s="3"/>
    </row>
    <row r="12" spans="1:26" ht="45" customHeight="1">
      <c r="A12" s="5" t="s">
        <v>1</v>
      </c>
      <c r="B12" s="5"/>
      <c r="C12" s="6"/>
      <c r="D12" s="6"/>
      <c r="E12" s="6"/>
      <c r="F12" s="6"/>
      <c r="G12" s="6"/>
      <c r="H12" s="6"/>
      <c r="I12" s="6"/>
      <c r="J12" s="6"/>
      <c r="K12" s="6"/>
      <c r="L12" s="6"/>
      <c r="M12" s="6"/>
      <c r="N12" s="6"/>
      <c r="O12" s="6"/>
      <c r="P12" s="6"/>
      <c r="Q12" s="6"/>
      <c r="R12" s="6"/>
      <c r="S12" s="6"/>
      <c r="T12" s="6"/>
      <c r="U12" s="6"/>
      <c r="V12" s="6"/>
      <c r="W12" s="6"/>
      <c r="X12" s="6"/>
      <c r="Y12" s="6"/>
      <c r="Z12" s="6"/>
    </row>
    <row r="13" spans="1:26" ht="45" customHeight="1">
      <c r="A13" s="7" t="str">
        <f>HYPERLINK("https://vimeo.com/111048714","Bent-Over Dumbbell Row")</f>
        <v>Bent-Over Dumbbell Row</v>
      </c>
      <c r="B13" s="9" t="s">
        <v>10</v>
      </c>
      <c r="C13" s="3"/>
      <c r="D13" s="3"/>
      <c r="E13" s="3"/>
      <c r="F13" s="3"/>
      <c r="G13" s="3"/>
      <c r="H13" s="3"/>
      <c r="I13" s="3"/>
      <c r="J13" s="3"/>
      <c r="K13" s="3"/>
      <c r="L13" s="3"/>
      <c r="M13" s="3"/>
      <c r="N13" s="3"/>
      <c r="O13" s="3"/>
      <c r="P13" s="3"/>
      <c r="Q13" s="3"/>
      <c r="R13" s="3"/>
      <c r="S13" s="3"/>
      <c r="T13" s="3"/>
      <c r="U13" s="3"/>
      <c r="V13" s="3"/>
      <c r="W13" s="3"/>
      <c r="X13" s="3"/>
      <c r="Y13" s="3"/>
      <c r="Z13" s="3"/>
    </row>
    <row r="14" spans="1:26" ht="45" customHeight="1">
      <c r="A14" s="7" t="str">
        <f>HYPERLINK("https://vimeo.com/111054631","Chest-Supported Dumbbell Row")</f>
        <v>Chest-Supported Dumbbell Row</v>
      </c>
      <c r="B14" s="9" t="s">
        <v>10</v>
      </c>
      <c r="C14" s="3"/>
      <c r="D14" s="3"/>
      <c r="E14" s="3"/>
      <c r="F14" s="3"/>
      <c r="G14" s="3"/>
      <c r="H14" s="3"/>
      <c r="I14" s="3"/>
      <c r="J14" s="3"/>
      <c r="K14" s="3"/>
      <c r="L14" s="3"/>
      <c r="M14" s="3"/>
      <c r="N14" s="3"/>
      <c r="O14" s="3"/>
      <c r="P14" s="3"/>
      <c r="Q14" s="3"/>
      <c r="R14" s="3"/>
      <c r="S14" s="3"/>
      <c r="T14" s="3"/>
      <c r="U14" s="3"/>
      <c r="V14" s="3"/>
      <c r="W14" s="3"/>
      <c r="X14" s="3"/>
      <c r="Y14" s="3"/>
      <c r="Z14" s="3"/>
    </row>
    <row r="15" spans="1:26" ht="45" customHeight="1">
      <c r="A15" s="7" t="str">
        <f>HYPERLINK("https://vimeo.com/111525385","Single-Arm Dumbbell Row")</f>
        <v>Single-Arm Dumbbell Row</v>
      </c>
      <c r="B15" s="9" t="s">
        <v>11</v>
      </c>
      <c r="C15" s="3"/>
      <c r="D15" s="3"/>
      <c r="E15" s="3"/>
      <c r="F15" s="3"/>
      <c r="G15" s="3"/>
      <c r="H15" s="3"/>
      <c r="I15" s="3"/>
      <c r="J15" s="3"/>
      <c r="K15" s="3"/>
      <c r="L15" s="3"/>
      <c r="M15" s="3"/>
      <c r="N15" s="3"/>
      <c r="O15" s="3"/>
      <c r="P15" s="3"/>
      <c r="Q15" s="3"/>
      <c r="R15" s="3"/>
      <c r="S15" s="3"/>
      <c r="T15" s="3"/>
      <c r="U15" s="3"/>
      <c r="V15" s="3"/>
      <c r="W15" s="3"/>
      <c r="X15" s="3"/>
      <c r="Y15" s="3"/>
      <c r="Z15" s="3"/>
    </row>
    <row r="16" spans="1:26" ht="45" customHeight="1">
      <c r="A16" s="7" t="str">
        <f>HYPERLINK("https://vimeo.com/111478020","Renegade Row")</f>
        <v>Renegade Row</v>
      </c>
      <c r="B16" s="10" t="s">
        <v>12</v>
      </c>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c r="A17" s="5" t="s">
        <v>13</v>
      </c>
      <c r="B17" s="5"/>
      <c r="C17" s="6"/>
      <c r="D17" s="6"/>
      <c r="E17" s="6"/>
      <c r="F17" s="6"/>
      <c r="G17" s="6"/>
      <c r="H17" s="6"/>
      <c r="I17" s="6"/>
      <c r="J17" s="6"/>
      <c r="K17" s="6"/>
      <c r="L17" s="6"/>
      <c r="M17" s="6"/>
      <c r="N17" s="6"/>
      <c r="O17" s="6"/>
      <c r="P17" s="6"/>
      <c r="Q17" s="6"/>
      <c r="R17" s="6"/>
      <c r="S17" s="6"/>
      <c r="T17" s="6"/>
      <c r="U17" s="6"/>
      <c r="V17" s="6"/>
      <c r="W17" s="6"/>
      <c r="X17" s="6"/>
      <c r="Y17" s="6"/>
      <c r="Z17" s="6"/>
    </row>
    <row r="18" spans="1:26" ht="45" customHeight="1">
      <c r="A18" s="7" t="str">
        <f>HYPERLINK("https://vimeo.com/111255576","Neutral-Grip Seated Cable Row")</f>
        <v>Neutral-Grip Seated Cable Row</v>
      </c>
      <c r="B18" s="8" t="s">
        <v>14</v>
      </c>
      <c r="C18" s="3"/>
      <c r="D18" s="3"/>
      <c r="E18" s="3"/>
      <c r="F18" s="3"/>
      <c r="G18" s="3"/>
      <c r="H18" s="3"/>
      <c r="I18" s="3"/>
      <c r="J18" s="3"/>
      <c r="K18" s="3"/>
      <c r="L18" s="3"/>
      <c r="M18" s="3"/>
      <c r="N18" s="3"/>
      <c r="O18" s="3"/>
      <c r="P18" s="3"/>
      <c r="Q18" s="3"/>
      <c r="R18" s="3"/>
      <c r="S18" s="3"/>
      <c r="T18" s="3"/>
      <c r="U18" s="3"/>
      <c r="V18" s="3"/>
      <c r="W18" s="3"/>
      <c r="X18" s="3"/>
      <c r="Y18" s="3"/>
      <c r="Z18" s="3"/>
    </row>
    <row r="19" spans="1:26" ht="45" customHeight="1">
      <c r="A19" s="7" t="str">
        <f>HYPERLINK("https://vimeo.com/111471299","Pronated-Grip Seated Cable Row")</f>
        <v>Pronated-Grip Seated Cable Row</v>
      </c>
      <c r="B19" s="8" t="s">
        <v>15</v>
      </c>
      <c r="C19" s="3"/>
      <c r="D19" s="3"/>
      <c r="E19" s="3"/>
      <c r="F19" s="3"/>
      <c r="G19" s="3"/>
      <c r="H19" s="3"/>
      <c r="I19" s="3"/>
      <c r="J19" s="3"/>
      <c r="K19" s="3"/>
      <c r="L19" s="3"/>
      <c r="M19" s="3"/>
      <c r="N19" s="3"/>
      <c r="O19" s="3"/>
      <c r="P19" s="3"/>
      <c r="Q19" s="3"/>
      <c r="R19" s="3"/>
      <c r="S19" s="3"/>
      <c r="T19" s="3"/>
      <c r="U19" s="3"/>
      <c r="V19" s="3"/>
      <c r="W19" s="3"/>
      <c r="X19" s="3"/>
      <c r="Y19" s="3"/>
      <c r="Z19" s="3"/>
    </row>
    <row r="20" spans="1:26" ht="45" customHeight="1">
      <c r="A20" s="7" t="str">
        <f>HYPERLINK("https://vimeo.com/111532990","Single-Arm Half-Kneeling Cable Row")</f>
        <v>Single-Arm Half-Kneeling Cable Row</v>
      </c>
      <c r="B20" s="9" t="s">
        <v>16</v>
      </c>
      <c r="C20" s="3"/>
      <c r="D20" s="3"/>
      <c r="E20" s="3"/>
      <c r="F20" s="3"/>
      <c r="G20" s="3"/>
      <c r="H20" s="3"/>
      <c r="I20" s="3"/>
      <c r="J20" s="3"/>
      <c r="K20" s="3"/>
      <c r="L20" s="3"/>
      <c r="M20" s="3"/>
      <c r="N20" s="3"/>
      <c r="O20" s="3"/>
      <c r="P20" s="3"/>
      <c r="Q20" s="3"/>
      <c r="R20" s="3"/>
      <c r="S20" s="3"/>
      <c r="T20" s="3"/>
      <c r="U20" s="3"/>
      <c r="V20" s="3"/>
      <c r="W20" s="3"/>
      <c r="X20" s="3"/>
      <c r="Y20" s="3"/>
      <c r="Z20" s="3"/>
    </row>
    <row r="21" spans="1:26" ht="45" customHeight="1">
      <c r="A21" s="7" t="str">
        <f>HYPERLINK("https://vimeo.com/111544497","Single-Arm Standing Cable Row")</f>
        <v>Single-Arm Standing Cable Row</v>
      </c>
      <c r="B21" s="8" t="s">
        <v>17</v>
      </c>
      <c r="C21" s="3"/>
      <c r="D21" s="3"/>
      <c r="E21" s="3"/>
      <c r="F21" s="3"/>
      <c r="G21" s="3"/>
      <c r="H21" s="3"/>
      <c r="I21" s="3"/>
      <c r="J21" s="3"/>
      <c r="K21" s="3"/>
      <c r="L21" s="3"/>
      <c r="M21" s="3"/>
      <c r="N21" s="3"/>
      <c r="O21" s="3"/>
      <c r="P21" s="3"/>
      <c r="Q21" s="3"/>
      <c r="R21" s="3"/>
      <c r="S21" s="3"/>
      <c r="T21" s="3"/>
      <c r="U21" s="3"/>
      <c r="V21" s="3"/>
      <c r="W21" s="3"/>
      <c r="X21" s="3"/>
      <c r="Y21" s="3"/>
      <c r="Z21" s="3"/>
    </row>
    <row r="22" spans="1:26" ht="45" customHeight="1">
      <c r="A22" s="7" t="str">
        <f>HYPERLINK("https://vimeo.com/111544999","Single-Arm Standing Split-Stance Cable Row")</f>
        <v>Single-Arm Standing Split-Stance Cable Row</v>
      </c>
      <c r="B22" s="9" t="s">
        <v>18</v>
      </c>
      <c r="C22" s="3"/>
      <c r="D22" s="3"/>
      <c r="E22" s="3"/>
      <c r="F22" s="3"/>
      <c r="G22" s="3"/>
      <c r="H22" s="3"/>
      <c r="I22" s="3"/>
      <c r="J22" s="3"/>
      <c r="K22" s="3"/>
      <c r="L22" s="3"/>
      <c r="M22" s="3"/>
      <c r="N22" s="3"/>
      <c r="O22" s="3"/>
      <c r="P22" s="3"/>
      <c r="Q22" s="3"/>
      <c r="R22" s="3"/>
      <c r="S22" s="3"/>
      <c r="T22" s="3"/>
      <c r="U22" s="3"/>
      <c r="V22" s="3"/>
      <c r="W22" s="3"/>
      <c r="X22" s="3"/>
      <c r="Y22" s="3"/>
      <c r="Z22" s="3"/>
    </row>
    <row r="23" spans="1:26" ht="45" customHeight="1">
      <c r="A23" s="5" t="s">
        <v>19</v>
      </c>
      <c r="B23" s="5"/>
      <c r="C23" s="6"/>
      <c r="D23" s="6"/>
      <c r="E23" s="6"/>
      <c r="F23" s="6"/>
      <c r="G23" s="6"/>
      <c r="H23" s="6"/>
      <c r="I23" s="6"/>
      <c r="J23" s="6"/>
      <c r="K23" s="6"/>
      <c r="L23" s="6"/>
      <c r="M23" s="6"/>
      <c r="N23" s="6"/>
      <c r="O23" s="6"/>
      <c r="P23" s="6"/>
      <c r="Q23" s="6"/>
      <c r="R23" s="6"/>
      <c r="S23" s="6"/>
      <c r="T23" s="6"/>
      <c r="U23" s="6"/>
      <c r="V23" s="6"/>
      <c r="W23" s="6"/>
      <c r="X23" s="6"/>
      <c r="Y23" s="6"/>
      <c r="Z23" s="6"/>
    </row>
    <row r="24" spans="1:26" ht="45" customHeight="1">
      <c r="A24" s="7" t="str">
        <f>HYPERLINK("https://vimeo.com/111241988","Inverted Row")</f>
        <v>Inverted Row</v>
      </c>
      <c r="B24" s="10" t="s">
        <v>20</v>
      </c>
      <c r="C24" s="3"/>
      <c r="D24" s="3"/>
      <c r="E24" s="3"/>
      <c r="F24" s="3"/>
      <c r="G24" s="3"/>
      <c r="H24" s="3"/>
      <c r="I24" s="3"/>
      <c r="J24" s="3"/>
      <c r="K24" s="3"/>
      <c r="L24" s="3"/>
      <c r="M24" s="3"/>
      <c r="N24" s="3"/>
      <c r="O24" s="3"/>
      <c r="P24" s="3"/>
      <c r="Q24" s="3"/>
      <c r="R24" s="3"/>
      <c r="S24" s="3"/>
      <c r="T24" s="3"/>
      <c r="U24" s="3"/>
      <c r="V24" s="3"/>
      <c r="W24" s="3"/>
      <c r="X24" s="3"/>
      <c r="Y24" s="3"/>
      <c r="Z24" s="3"/>
    </row>
    <row r="25" spans="1:26" ht="45" customHeight="1">
      <c r="A25" s="7" t="str">
        <f>HYPERLINK("https://vimeo.com/111253040","Inverted Row With Feet Elevated")</f>
        <v>Inverted Row With Feet Elevated</v>
      </c>
      <c r="B25" s="9" t="s">
        <v>20</v>
      </c>
      <c r="C25" s="3"/>
      <c r="D25" s="3"/>
      <c r="E25" s="3"/>
      <c r="F25" s="3"/>
      <c r="G25" s="3"/>
      <c r="H25" s="3"/>
      <c r="I25" s="3"/>
      <c r="J25" s="3"/>
      <c r="K25" s="3"/>
      <c r="L25" s="3"/>
      <c r="M25" s="3"/>
      <c r="N25" s="3"/>
      <c r="O25" s="3"/>
      <c r="P25" s="3"/>
      <c r="Q25" s="3"/>
      <c r="R25" s="3"/>
      <c r="S25" s="3"/>
      <c r="T25" s="3"/>
      <c r="U25" s="3"/>
      <c r="V25" s="3"/>
      <c r="W25" s="3"/>
      <c r="X25" s="3"/>
      <c r="Y25" s="3"/>
      <c r="Z25" s="3"/>
    </row>
    <row r="26" spans="1:26" ht="45" customHeight="1">
      <c r="A26" s="7" t="str">
        <f>HYPERLINK("https://vimeo.com/111541974","Single-Arm Landmine Row")</f>
        <v>Single-Arm Landmine Row</v>
      </c>
      <c r="B26" s="9" t="s">
        <v>11</v>
      </c>
      <c r="C26" s="3"/>
      <c r="D26" s="3"/>
      <c r="E26" s="3"/>
      <c r="F26" s="3"/>
      <c r="G26" s="3"/>
      <c r="H26" s="3"/>
      <c r="I26" s="3"/>
      <c r="J26" s="3"/>
      <c r="K26" s="3"/>
      <c r="L26" s="3"/>
      <c r="M26" s="3"/>
      <c r="N26" s="3"/>
      <c r="O26" s="3"/>
      <c r="P26" s="3"/>
      <c r="Q26" s="3"/>
      <c r="R26" s="3"/>
      <c r="S26" s="3"/>
      <c r="T26" s="3"/>
      <c r="U26" s="3"/>
      <c r="V26" s="3"/>
      <c r="W26" s="3"/>
      <c r="X26" s="3"/>
      <c r="Y26" s="3"/>
      <c r="Z26" s="3"/>
    </row>
    <row r="27" spans="1:26" ht="45" customHeight="1">
      <c r="A27" s="7" t="str">
        <f>HYPERLINK("https://vimeo.com/111555109","T-Bar Row")</f>
        <v>T-Bar Row</v>
      </c>
      <c r="B27" s="10" t="s">
        <v>21</v>
      </c>
      <c r="C27" s="3"/>
      <c r="D27" s="3"/>
      <c r="E27" s="3"/>
      <c r="F27" s="3"/>
      <c r="G27" s="3"/>
      <c r="H27" s="3"/>
      <c r="I27" s="3"/>
      <c r="J27" s="3"/>
      <c r="K27" s="3"/>
      <c r="L27" s="3"/>
      <c r="M27" s="3"/>
      <c r="N27" s="3"/>
      <c r="O27" s="3"/>
      <c r="P27" s="3"/>
      <c r="Q27" s="3"/>
      <c r="R27" s="3"/>
      <c r="S27" s="3"/>
      <c r="T27" s="3"/>
      <c r="U27" s="3"/>
      <c r="V27" s="3"/>
      <c r="W27" s="3"/>
      <c r="X27" s="3"/>
      <c r="Y27" s="3"/>
      <c r="Z27" s="3"/>
    </row>
    <row r="28" spans="1:26" ht="45" customHeight="1">
      <c r="A28" s="7" t="str">
        <f>HYPERLINK("https://vimeo.com/111253042","Inverted Row With Weight Vest")</f>
        <v>Inverted Row With Weight Vest</v>
      </c>
      <c r="B28" s="10" t="s">
        <v>22</v>
      </c>
      <c r="C28" s="3"/>
      <c r="D28" s="3"/>
      <c r="E28" s="3"/>
      <c r="F28" s="3"/>
      <c r="G28" s="3"/>
      <c r="H28" s="3"/>
      <c r="I28" s="3"/>
      <c r="J28" s="3"/>
      <c r="K28" s="3"/>
      <c r="L28" s="3"/>
      <c r="M28" s="3"/>
      <c r="N28" s="3"/>
      <c r="O28" s="3"/>
      <c r="P28" s="3"/>
      <c r="Q28" s="3"/>
      <c r="R28" s="3"/>
      <c r="S28" s="3"/>
      <c r="T28" s="3"/>
      <c r="U28" s="3"/>
      <c r="V28" s="3"/>
      <c r="W28" s="3"/>
      <c r="X28" s="3"/>
      <c r="Y28" s="3"/>
      <c r="Z28" s="3"/>
    </row>
    <row r="29" spans="1:26" ht="45" customHeight="1">
      <c r="A29" s="5" t="s">
        <v>23</v>
      </c>
      <c r="B29" s="5"/>
      <c r="C29" s="6"/>
      <c r="D29" s="6"/>
      <c r="E29" s="6"/>
      <c r="F29" s="6"/>
      <c r="G29" s="6"/>
      <c r="H29" s="6"/>
      <c r="I29" s="6"/>
      <c r="J29" s="6"/>
      <c r="K29" s="6"/>
      <c r="L29" s="6"/>
      <c r="M29" s="6"/>
      <c r="N29" s="6"/>
      <c r="O29" s="6"/>
      <c r="P29" s="6"/>
      <c r="Q29" s="6"/>
      <c r="R29" s="6"/>
      <c r="S29" s="6"/>
      <c r="T29" s="6"/>
      <c r="U29" s="6"/>
      <c r="V29" s="6"/>
      <c r="W29" s="6"/>
      <c r="X29" s="6"/>
      <c r="Y29" s="6"/>
      <c r="Z29" s="6"/>
    </row>
    <row r="30" spans="1:26" ht="45" customHeight="1">
      <c r="A30" s="7" t="str">
        <f>HYPERLINK("https://vimeo.com/111483410","Ring Row")</f>
        <v>Ring Row</v>
      </c>
      <c r="B30" s="9" t="s">
        <v>22</v>
      </c>
      <c r="C30" s="3"/>
      <c r="D30" s="3"/>
      <c r="E30" s="3"/>
      <c r="F30" s="3"/>
      <c r="G30" s="3"/>
      <c r="H30" s="3"/>
      <c r="I30" s="3"/>
      <c r="J30" s="3"/>
      <c r="K30" s="3"/>
      <c r="L30" s="3"/>
      <c r="M30" s="3"/>
      <c r="N30" s="3"/>
      <c r="O30" s="3"/>
      <c r="P30" s="3"/>
      <c r="Q30" s="3"/>
      <c r="R30" s="3"/>
      <c r="S30" s="3"/>
      <c r="T30" s="3"/>
      <c r="U30" s="3"/>
      <c r="V30" s="3"/>
      <c r="W30" s="3"/>
      <c r="X30" s="3"/>
      <c r="Y30" s="3"/>
      <c r="Z30" s="3"/>
    </row>
    <row r="31" spans="1:26" ht="45" customHeight="1">
      <c r="A31" s="7" t="str">
        <f>HYPERLINK("https://vimeo.com/111483009","Ring Row With Feet Elevated")</f>
        <v>Ring Row With Feet Elevated</v>
      </c>
      <c r="B31" s="9" t="s">
        <v>22</v>
      </c>
      <c r="C31" s="3"/>
      <c r="D31" s="3"/>
      <c r="E31" s="3"/>
      <c r="F31" s="3"/>
      <c r="G31" s="3"/>
      <c r="H31" s="3"/>
      <c r="I31" s="3"/>
      <c r="J31" s="3"/>
      <c r="K31" s="3"/>
      <c r="L31" s="3"/>
      <c r="M31" s="3"/>
      <c r="N31" s="3"/>
      <c r="O31" s="3"/>
      <c r="P31" s="3"/>
      <c r="Q31" s="3"/>
      <c r="R31" s="3"/>
      <c r="S31" s="3"/>
      <c r="T31" s="3"/>
      <c r="U31" s="3"/>
      <c r="V31" s="3"/>
      <c r="W31" s="3"/>
      <c r="X31" s="3"/>
      <c r="Y31" s="3"/>
      <c r="Z31" s="3"/>
    </row>
    <row r="32" spans="1:26" ht="15.75">
      <c r="A32" s="11"/>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 r="A33" s="11"/>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 r="A34" s="11"/>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 r="A35" s="11"/>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 r="A36" s="11"/>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 r="A37" s="11"/>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 r="A38" s="11"/>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 r="A39" s="11"/>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 r="A40" s="11"/>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 r="A41" s="11"/>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 r="A42" s="11"/>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 r="A43" s="11"/>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 r="A44" s="11"/>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 r="A45" s="11"/>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 r="A46" s="11"/>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 r="A47" s="11"/>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 r="A48" s="11"/>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 r="A49" s="11"/>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 r="A50" s="11"/>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 r="A51" s="11"/>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 r="A52" s="11"/>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 r="A53" s="11"/>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 r="A54" s="11"/>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 r="A55" s="11"/>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 r="A56" s="11"/>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 r="A57" s="11"/>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 r="A58" s="11"/>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 r="A59" s="11"/>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 r="A60" s="11"/>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 r="A61" s="11"/>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 r="A62" s="11"/>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 r="A63" s="11"/>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 r="A64" s="11"/>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 r="A65" s="11"/>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 r="A66" s="11"/>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 r="A67" s="11"/>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 r="A68" s="11"/>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 r="A69" s="11"/>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 r="A70" s="11"/>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 r="A71" s="11"/>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 r="A72" s="11"/>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 r="A73" s="11"/>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 r="A74" s="11"/>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 r="A75" s="11"/>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 r="A76" s="11"/>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 r="A77" s="11"/>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 r="A78" s="11"/>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 r="A79" s="11"/>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 r="A80" s="11"/>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 r="A81" s="11"/>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 r="A82" s="11"/>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 r="A83" s="11"/>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 r="A84" s="11"/>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 r="A85" s="11"/>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 r="A86" s="11"/>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 r="A87" s="11"/>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 r="A88" s="11"/>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 r="A89" s="11"/>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 r="A90" s="11"/>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 r="A91" s="11"/>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 r="A92" s="11"/>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 r="A93" s="11"/>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 r="A94" s="11"/>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 r="A95" s="11"/>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 r="A96" s="11"/>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 r="A97" s="11"/>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 r="A98" s="11"/>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 r="A99" s="11"/>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 r="A100" s="1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 r="A101" s="1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 r="A102" s="1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 r="A103" s="11"/>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 r="A104" s="11"/>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 r="A105" s="11"/>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 r="A106" s="1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 r="A107" s="11"/>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 r="A108" s="1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 r="A109" s="1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 r="A110" s="1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 r="A111" s="1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 r="A112" s="1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 r="A113" s="1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 r="A114" s="1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 r="A115" s="1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 r="A116" s="1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 r="A117" s="1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 r="A118" s="1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 r="A119" s="1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 r="A120" s="1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 r="A121" s="1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 r="A122" s="1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 r="A123" s="1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 r="A124" s="1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 r="A125" s="1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 r="A126" s="1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 r="A127" s="1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 r="A128" s="1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 r="A129" s="1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 r="A130" s="1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 r="A131" s="1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 r="A132" s="1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 r="A133" s="1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 r="A134" s="1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 r="A135" s="1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 r="A136" s="1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 r="A137" s="1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 r="A138" s="1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 r="A139" s="1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 r="A140" s="1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 r="A141" s="1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 r="A142" s="1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 r="A143" s="1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 r="A144" s="1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 r="A145" s="1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 r="A146" s="1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 r="A147" s="1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 r="A148" s="1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 r="A149" s="1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 r="A150" s="1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 r="A151" s="1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 r="A152" s="1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 r="A153" s="1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 r="A154" s="1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 r="A155" s="1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 r="A156" s="1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 r="A157" s="1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 r="A158" s="1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 r="A159" s="1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 r="A160" s="1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 r="A161" s="1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 r="A162" s="1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 r="A163" s="1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 r="A164" s="1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 r="A165" s="1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 r="A166" s="1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 r="A167" s="1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 r="A168" s="1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 r="A169" s="1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 r="A170" s="1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 r="A171" s="1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 r="A172" s="1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 r="A173" s="1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 r="A174" s="1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 r="A175" s="1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 r="A176" s="1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 r="A177" s="1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 r="A178" s="1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 r="A179" s="1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 r="A180" s="1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 r="A181" s="1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 r="A182" s="1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 r="A183" s="1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 r="A184" s="1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 r="A185" s="1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 r="A186" s="1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 r="A187" s="1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 r="A188" s="1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 r="A189" s="1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 r="A190" s="1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 r="A191" s="1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 r="A192" s="1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 r="A193" s="1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 r="A194" s="1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 r="A195" s="1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 r="A196" s="1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 r="A197" s="1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 r="A198" s="1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 r="A199" s="1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 r="A200" s="1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 r="A201" s="1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 r="A202" s="1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 r="A203" s="1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 r="A204" s="1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 r="A205" s="1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 r="A206" s="1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 r="A207" s="1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 r="A208" s="1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 r="A209" s="1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 r="A210" s="1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 r="A211" s="1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 r="A212" s="1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 r="A213" s="1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 r="A214" s="1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 r="A215" s="1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 r="A216" s="1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 r="A217" s="1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 r="A218" s="1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 r="A219" s="1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 r="A220" s="1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 r="A221" s="1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 r="A222" s="1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 r="A223" s="1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 r="A224" s="1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 r="A225" s="1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 r="A226" s="1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 r="A227" s="1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 r="A228" s="1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 r="A229" s="1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 r="A230" s="1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 r="A231" s="1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 r="A232" s="1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 r="A233" s="1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 r="A234" s="1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 r="A235" s="1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 r="A236" s="1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 r="A237" s="1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 r="A238" s="1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 r="A239" s="1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 r="A240" s="1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 r="A241" s="1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 r="A242" s="1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 r="A243" s="11"/>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 r="A244" s="11"/>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 r="A245" s="11"/>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 r="A246" s="11"/>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 r="A247" s="11"/>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 r="A248" s="11"/>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 r="A249" s="11"/>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 r="A250" s="11"/>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 r="A251" s="1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 r="A252" s="1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 r="A253" s="1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 r="A254" s="11"/>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 r="A255" s="11"/>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 r="A256" s="11"/>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 r="A257" s="11"/>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 r="A258" s="11"/>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 r="A259" s="11"/>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 r="A260" s="11"/>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 r="A261" s="1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 r="A262" s="11"/>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 r="A263" s="11"/>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 r="A264" s="11"/>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 r="A265" s="1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 r="A266" s="11"/>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 r="A267" s="11"/>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 r="A268" s="11"/>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 r="A269" s="11"/>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 r="A270" s="11"/>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 r="A271" s="1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 r="A272" s="11"/>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 r="A273" s="11"/>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 r="A274" s="11"/>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 r="A275" s="11"/>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 r="A276" s="11"/>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 r="A277" s="11"/>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 r="A278" s="1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 r="A279" s="11"/>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 r="A280" s="11"/>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 r="A281" s="1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 r="A282" s="1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 r="A283" s="11"/>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 r="A284" s="11"/>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 r="A285" s="11"/>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 r="A286" s="11"/>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 r="A287" s="11"/>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 r="A288" s="11"/>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 r="A289" s="11"/>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 r="A290" s="11"/>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 r="A291" s="1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 r="A292" s="11"/>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 r="A293" s="11"/>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 r="A294" s="1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 r="A295" s="11"/>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 r="A296" s="11"/>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 r="A297" s="11"/>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 r="A298" s="11"/>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 r="A299" s="11"/>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 r="A300" s="11"/>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 r="A301" s="1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 r="A302" s="11"/>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 r="A303" s="11"/>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 r="A304" s="11"/>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 r="A305" s="11"/>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 r="A306" s="11"/>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 r="A307" s="11"/>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 r="A308" s="11"/>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 r="A309" s="11"/>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 r="A310" s="1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 r="A311" s="1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 r="A312" s="11"/>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 r="A313" s="11"/>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 r="A314" s="11"/>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 r="A315" s="11"/>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 r="A316" s="11"/>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 r="A317" s="11"/>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 r="A318" s="11"/>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 r="A319" s="11"/>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 r="A320" s="11"/>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 r="A321" s="1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 r="A322" s="1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 r="A323" s="11"/>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 r="A324" s="11"/>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 r="A325" s="11"/>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 r="A326" s="11"/>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 r="A327" s="11"/>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 r="A328" s="11"/>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 r="A329" s="11"/>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 r="A330" s="11"/>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 r="A331" s="1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 r="A332" s="11"/>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 r="A333" s="11"/>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 r="A334" s="11"/>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 r="A335" s="11"/>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 r="A336" s="11"/>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 r="A337" s="11"/>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 r="A338" s="1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 r="A339" s="1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 r="A340" s="11"/>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 r="A341" s="1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 r="A342" s="11"/>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 r="A343" s="11"/>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 r="A344" s="11"/>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 r="A345" s="11"/>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 r="A346" s="11"/>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 r="A347" s="11"/>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 r="A348" s="11"/>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 r="A349" s="11"/>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 r="A350" s="11"/>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 r="A351" s="1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 r="A352" s="11"/>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 r="A353" s="11"/>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 r="A354" s="11"/>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 r="A355" s="11"/>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 r="A356" s="11"/>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 r="A357" s="11"/>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 r="A358" s="11"/>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 r="A359" s="11"/>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 r="A360" s="11"/>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 r="A361" s="1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 r="A362" s="11"/>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 r="A363" s="11"/>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 r="A364" s="11"/>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 r="A365" s="11"/>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 r="A366" s="11"/>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 r="A367" s="1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 r="A368" s="1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 r="A369" s="11"/>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 r="A370" s="11"/>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 r="A371" s="1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 r="A372" s="11"/>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 r="A373" s="1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 r="A374" s="11"/>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 r="A375" s="11"/>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 r="A376" s="11"/>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 r="A377" s="11"/>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 r="A378" s="11"/>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 r="A379" s="1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 r="A380" s="11"/>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 r="A381" s="1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 r="A382" s="11"/>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 r="A383" s="11"/>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 r="A384" s="11"/>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 r="A385" s="1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 r="A386" s="11"/>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 r="A387" s="11"/>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 r="A388" s="11"/>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 r="A389" s="11"/>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 r="A390" s="11"/>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 r="A391" s="1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 r="A392" s="11"/>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 r="A393" s="11"/>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 r="A394" s="11"/>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 r="A395" s="11"/>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 r="A396" s="11"/>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 r="A397" s="1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 r="A398" s="11"/>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 r="A399" s="11"/>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 r="A400" s="11"/>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 r="A401" s="1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 r="A402" s="1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 r="A403" s="11"/>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 r="A404" s="11"/>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 r="A405" s="11"/>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 r="A406" s="11"/>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 r="A407" s="11"/>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 r="A408" s="1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 r="A409" s="11"/>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 r="A410" s="11"/>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 r="A411" s="1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 r="A412" s="11"/>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 r="A413" s="11"/>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 r="A414" s="1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 r="A415" s="11"/>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 r="A416" s="11"/>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 r="A417" s="11"/>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 r="A418" s="11"/>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 r="A419" s="11"/>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 r="A420" s="1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 r="A421" s="1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 r="A422" s="11"/>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 r="A423" s="11"/>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 r="A424" s="11"/>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 r="A425" s="11"/>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 r="A426" s="1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 r="A427" s="11"/>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 r="A428" s="11"/>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 r="A429" s="11"/>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 r="A430" s="11"/>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 r="A431" s="1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 r="A432" s="11"/>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 r="A433" s="11"/>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 r="A434" s="11"/>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 r="A435" s="11"/>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 r="A436" s="11"/>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 r="A437" s="11"/>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 r="A438" s="11"/>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 r="A439" s="11"/>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 r="A440" s="11"/>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 r="A441" s="1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 r="A442" s="11"/>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 r="A443" s="1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 r="A444" s="11"/>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 r="A445" s="11"/>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 r="A446" s="11"/>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 r="A447" s="11"/>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 r="A448" s="11"/>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 r="A449" s="11"/>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 r="A450" s="11"/>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 r="A451" s="1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 r="A452" s="11"/>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 r="A453" s="11"/>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 r="A454" s="11"/>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 r="A455" s="11"/>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 r="A456" s="1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 r="A457" s="11"/>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 r="A458" s="11"/>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 r="A459" s="11"/>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 r="A460" s="11"/>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 r="A461" s="1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 r="A462" s="11"/>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 r="A463" s="11"/>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 r="A464" s="1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 r="A465" s="11"/>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 r="A466" s="11"/>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 r="A467" s="11"/>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 r="A468" s="11"/>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 r="A469" s="11"/>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 r="A470" s="1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 r="A471" s="1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 r="A472" s="11"/>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 r="A473" s="11"/>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 r="A474" s="11"/>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 r="A475" s="11"/>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 r="A476" s="11"/>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 r="A477" s="11"/>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 r="A478" s="11"/>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 r="A479" s="11"/>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 r="A480" s="1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 r="A481" s="1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 r="A482" s="11"/>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 r="A483" s="11"/>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 r="A484" s="11"/>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 r="A485" s="11"/>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 r="A486" s="11"/>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 r="A487" s="11"/>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 r="A488" s="1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 r="A489" s="11"/>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 r="A490" s="11"/>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 r="A491" s="1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 r="A492" s="11"/>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 r="A493" s="11"/>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 r="A494" s="11"/>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 r="A495" s="11"/>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 r="A496" s="1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 r="A497" s="1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 r="A498" s="1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 r="A499" s="1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 r="A500" s="11"/>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 r="A501" s="1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 r="A502" s="11"/>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 r="A503" s="11"/>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 r="A504" s="11"/>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 r="A505" s="11"/>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 r="A506" s="11"/>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 r="A507" s="11"/>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 r="A508" s="11"/>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 r="A509" s="11"/>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 r="A510" s="11"/>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 r="A511" s="1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 r="A512" s="11"/>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 r="A513" s="11"/>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 r="A514" s="11"/>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 r="A515" s="11"/>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 r="A516" s="11"/>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 r="A517" s="11"/>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 r="A518" s="11"/>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 r="A519" s="11"/>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 r="A520" s="11"/>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 r="A521" s="1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 r="A522" s="11"/>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 r="A523" s="11"/>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 r="A524" s="11"/>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 r="A525" s="11"/>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 r="A526" s="11"/>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 r="A527" s="1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 r="A528" s="1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 r="A529" s="11"/>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 r="A530" s="11"/>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 r="A531" s="1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 r="A532" s="11"/>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 r="A533" s="11"/>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 r="A534" s="11"/>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 r="A535" s="11"/>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 r="A536" s="11"/>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 r="A537" s="11"/>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 r="A538" s="11"/>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 r="A539" s="11"/>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 r="A540" s="1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 r="A541" s="1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 r="A542" s="11"/>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 r="A543" s="11"/>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 r="A544" s="11"/>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 r="A545" s="11"/>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 r="A546" s="11"/>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 r="A547" s="11"/>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 r="A548" s="11"/>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 r="A549" s="11"/>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 r="A550" s="11"/>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 r="A551" s="1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 r="A552" s="11"/>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 r="A553" s="11"/>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 r="A554" s="11"/>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 r="A555" s="11"/>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 r="A556" s="1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 r="A557" s="11"/>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 r="A558" s="11"/>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 r="A559" s="11"/>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 r="A560" s="11"/>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 r="A561" s="1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 r="A562" s="11"/>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 r="A563" s="11"/>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 r="A564" s="11"/>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 r="A565" s="11"/>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 r="A566" s="11"/>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 r="A567" s="11"/>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 r="A568" s="1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 r="A569" s="11"/>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 r="A570" s="11"/>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 r="A571" s="1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 r="A572" s="11"/>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 r="A573" s="11"/>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 r="A574" s="11"/>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 r="A575" s="11"/>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 r="A576" s="11"/>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 r="A577" s="11"/>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 r="A578" s="11"/>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 r="A579" s="11"/>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 r="A580" s="11"/>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 r="A581" s="1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 r="A582" s="11"/>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 r="A583" s="11"/>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 r="A584" s="1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 r="A585" s="1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 r="A586" s="1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 r="A587" s="11"/>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 r="A588" s="11"/>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 r="A589" s="11"/>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 r="A590" s="11"/>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 r="A591" s="1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 r="A592" s="11"/>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 r="A593" s="11"/>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 r="A594" s="11"/>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 r="A595" s="11"/>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 r="A596" s="11"/>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 r="A597" s="11"/>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 r="A598" s="1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 r="A599" s="1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 r="A600" s="1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 r="A601" s="1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 r="A602" s="11"/>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 r="A603" s="11"/>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 r="A604" s="11"/>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 r="A605" s="11"/>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 r="A606" s="11"/>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 r="A607" s="11"/>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 r="A608" s="11"/>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 r="A609" s="11"/>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 r="A610" s="11"/>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 r="A611" s="1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 r="A612" s="1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 r="A613" s="1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 r="A614" s="1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 r="A615" s="11"/>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 r="A616" s="11"/>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 r="A617" s="11"/>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 r="A618" s="11"/>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 r="A619" s="1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 r="A620" s="1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 r="A621" s="1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 r="A622" s="11"/>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 r="A623" s="11"/>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 r="A624" s="11"/>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 r="A625" s="11"/>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 r="A626" s="11"/>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 r="A627" s="11"/>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 r="A628" s="11"/>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 r="A629" s="11"/>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 r="A630" s="11"/>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 r="A631" s="1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 r="A632" s="11"/>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 r="A633" s="11"/>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 r="A634" s="11"/>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 r="A635" s="11"/>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 r="A636" s="11"/>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 r="A637" s="11"/>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 r="A638" s="1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 r="A639" s="1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 r="A640" s="1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 r="A641" s="1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 r="A642" s="11"/>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 r="A643" s="11"/>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 r="A644" s="11"/>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 r="A645" s="11"/>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 r="A646" s="11"/>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 r="A647" s="11"/>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 r="A648" s="11"/>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 r="A649" s="11"/>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 r="A650" s="11"/>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 r="A651" s="1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 r="A652" s="11"/>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 r="A653" s="11"/>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 r="A654" s="11"/>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 r="A655" s="11"/>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 r="A656" s="11"/>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 r="A657" s="1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 r="A658" s="1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 r="A659" s="1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 r="A660" s="11"/>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 r="A661" s="1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 r="A662" s="11"/>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 r="A663" s="11"/>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 r="A664" s="1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 r="A665" s="1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 r="A666" s="1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 r="A667" s="11"/>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 r="A668" s="11"/>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 r="A669" s="11"/>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 r="A670" s="11"/>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 r="A671" s="1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 r="A672" s="11"/>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 r="A673" s="11"/>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 r="A674" s="11"/>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 r="A675" s="11"/>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 r="A676" s="1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 r="A677" s="1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 r="A678" s="1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 r="A679" s="11"/>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 r="A680" s="11"/>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 r="A681" s="1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 r="A682" s="11"/>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 r="A683" s="11"/>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 r="A684" s="11"/>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 r="A685" s="11"/>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 r="A686" s="11"/>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 r="A687" s="11"/>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 r="A688" s="1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 r="A689" s="1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 r="A690" s="1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 r="A691" s="1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 r="A692" s="11"/>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 r="A693" s="11"/>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 r="A694" s="11"/>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 r="A695" s="1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 r="A696" s="1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 r="A697" s="1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 r="A698" s="11"/>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 r="A699" s="11"/>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 r="A700" s="11"/>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 r="A701" s="1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 r="A702" s="11"/>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 r="A703" s="11"/>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 r="A704" s="11"/>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 r="A705" s="11"/>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 r="A706" s="11"/>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 r="A707" s="11"/>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 r="A708" s="11"/>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 r="A709" s="11"/>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 r="A710" s="11"/>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 r="A711" s="1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 r="A712" s="1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 r="A713" s="1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 r="A714" s="11"/>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 r="A715" s="11"/>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 r="A716" s="11"/>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 r="A717" s="11"/>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 r="A718" s="11"/>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 r="A719" s="11"/>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 r="A720" s="11"/>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 r="A721" s="1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 r="A722" s="11"/>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 r="A723" s="11"/>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 r="A724" s="11"/>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 r="A725" s="11"/>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 r="A726" s="11"/>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 r="A727" s="1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 r="A728" s="1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 r="A729" s="1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 r="A730" s="11"/>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 r="A731" s="1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 r="A732" s="11"/>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 r="A733" s="11"/>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 r="A734" s="1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 r="A735" s="1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 r="A736" s="1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 r="A737" s="1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 r="A738" s="11"/>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 r="A739" s="11"/>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 r="A740" s="11"/>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 r="A741" s="1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 r="A742" s="1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 r="A743" s="1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 r="A744" s="1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 r="A745" s="11"/>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 r="A746" s="11"/>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 r="A747" s="11"/>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 r="A748" s="11"/>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 r="A749" s="11"/>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 r="A750" s="11"/>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 r="A751" s="1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 r="A752" s="11"/>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 r="A753" s="11"/>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 r="A754" s="11"/>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 r="A755" s="11"/>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 r="A756" s="1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 r="A757" s="1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 r="A758" s="1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 r="A759" s="11"/>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 r="A760" s="11"/>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 r="A761" s="1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 r="A762" s="11"/>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 r="A763" s="11"/>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 r="A764" s="11"/>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 r="A765" s="11"/>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 r="A766" s="11"/>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 r="A767" s="11"/>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 r="A768" s="11"/>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 r="A769" s="11"/>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 r="A770" s="11"/>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 r="A771" s="1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 r="A772" s="11"/>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 r="A773" s="11"/>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 r="A774" s="1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 r="A775" s="1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 r="A776" s="1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 r="A777" s="11"/>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 r="A778" s="11"/>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 r="A779" s="11"/>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 r="A780" s="11"/>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 r="A781" s="1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 r="A782" s="1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 r="A783" s="1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 r="A784" s="1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 r="A785" s="1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 r="A786" s="1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 r="A787" s="1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 r="A788" s="1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 r="A789" s="1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 r="A790" s="1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 r="A791" s="1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 r="A792" s="1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 r="A793" s="1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 r="A794" s="1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 r="A795" s="1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 r="A796" s="1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 r="A797" s="1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 r="A798" s="1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 r="A799" s="1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 r="A800" s="1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 r="A801" s="1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 r="A802" s="1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 r="A803" s="1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 r="A804" s="1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 r="A805" s="1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 r="A806" s="1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 r="A807" s="1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 r="A808" s="1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 r="A809" s="1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 r="A810" s="1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 r="A811" s="1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 r="A812" s="1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 r="A813" s="1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 r="A814" s="1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 r="A815" s="1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 r="A816" s="1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 r="A817" s="1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 r="A818" s="1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 r="A819" s="1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 r="A820" s="1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 r="A821" s="1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 r="A822" s="1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 r="A823" s="1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 r="A824" s="1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 r="A825" s="1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 r="A826" s="1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 r="A827" s="1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 r="A828" s="1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 r="A829" s="1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 r="A830" s="1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 r="A831" s="1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 r="A832" s="1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 r="A833" s="1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 r="A834" s="1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 r="A835" s="1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 r="A836" s="1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 r="A837" s="1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 r="A838" s="1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 r="A839" s="1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 r="A840" s="1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 r="A841" s="1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 r="A842" s="1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 r="A843" s="1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 r="A844" s="1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 r="A845" s="1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 r="A846" s="1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 r="A847" s="1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 r="A848" s="1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 r="A849" s="1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 r="A850" s="1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 r="A851" s="1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 r="A852" s="1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 r="A853" s="1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 r="A854" s="1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 r="A855" s="1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 r="A856" s="1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 r="A857" s="1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 r="A858" s="1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 r="A859" s="1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 r="A860" s="1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 r="A861" s="1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 r="A862" s="1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 r="A863" s="1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 r="A864" s="1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 r="A865" s="1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 r="A866" s="1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 r="A867" s="1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 r="A868" s="1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 r="A869" s="1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 r="A870" s="1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 r="A871" s="1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 r="A872" s="1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 r="A873" s="1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 r="A874" s="1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 r="A875" s="1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 r="A876" s="1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 r="A877" s="1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 r="A878" s="1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 r="A879" s="1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 r="A880" s="1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 r="A881" s="1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 r="A882" s="1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 r="A883" s="1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 r="A884" s="1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 r="A885" s="1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 r="A886" s="1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 r="A887" s="1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 r="A888" s="1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 r="A889" s="1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 r="A890" s="1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 r="A891" s="1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 r="A892" s="1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 r="A893" s="1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 r="A894" s="1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 r="A895" s="1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 r="A896" s="1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 r="A897" s="1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 r="A898" s="1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 r="A899" s="1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 r="A900" s="1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 r="A901" s="1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 r="A902" s="1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 r="A903" s="1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 r="A904" s="1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 r="A905" s="1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 r="A906" s="1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 r="A907" s="1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 r="A908" s="1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 r="A909" s="1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 r="A910" s="1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 r="A911" s="1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 r="A912" s="1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 r="A913" s="1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 r="A914" s="1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 r="A915" s="1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 r="A916" s="1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 r="A917" s="1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 r="A918" s="1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 r="A919" s="1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 r="A920" s="1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 r="A921" s="1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 r="A922" s="1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 r="A923" s="1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 r="A924" s="1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 r="A925" s="1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 r="A926" s="1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 r="A927" s="1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 r="A928" s="1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 r="A929" s="1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 r="A930" s="1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 r="A931" s="1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 r="A932" s="1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 r="A933" s="1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 r="A934" s="1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 r="A935" s="1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 r="A936" s="1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 r="A937" s="1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 r="A938" s="1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 r="A939" s="1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 r="A940" s="1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 r="A941" s="1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 r="A942" s="1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 r="A943" s="1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 r="A944" s="1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 r="A945" s="1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 r="A946" s="1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 r="A947" s="1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 r="A948" s="1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 r="A949" s="1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 r="A950" s="1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 r="A951" s="1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 r="A952" s="1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 r="A953" s="1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 r="A954" s="1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 r="A955" s="1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 r="A956" s="1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 r="A957" s="1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 r="A958" s="1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 r="A959" s="1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 r="A960" s="1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 r="A961" s="1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 r="A962" s="1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 r="A963" s="1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 r="A964" s="1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 r="A965" s="1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 r="A966" s="1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 r="A967" s="1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 r="A968" s="1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 r="A969" s="1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 r="A970" s="1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 r="A971" s="1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 r="A972" s="1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 r="A973" s="1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 r="A974" s="1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 r="A975" s="1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 r="A976" s="1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 r="A977" s="1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 r="A978" s="1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 r="A979" s="1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 r="A980" s="1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 r="A981" s="1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 r="A982" s="1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 r="A983" s="1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 r="A984" s="1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 r="A985" s="11"/>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 r="A986" s="11"/>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 r="A987" s="11"/>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 r="A988" s="11"/>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 r="A989" s="11"/>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 r="A990" s="11"/>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 r="A991" s="1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 r="A992" s="11"/>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 r="A993" s="11"/>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 r="A994" s="11"/>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 r="A995" s="11"/>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 r="A996" s="11"/>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 r="A997" s="11"/>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 r="A998" s="11"/>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 r="A999" s="11"/>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 r="A1000" s="1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 r="A1001" s="1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 r="A1002" s="1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 r="A1003" s="11"/>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75">
      <c r="A1004" s="11"/>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75">
      <c r="A1005" s="11"/>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75">
      <c r="A1006" s="11"/>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5.75">
      <c r="A1007" s="11"/>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75">
      <c r="A1008" s="11"/>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75">
      <c r="A1009" s="11"/>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5.75">
      <c r="A1010" s="11"/>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sheetData>
  <mergeCells count="6">
    <mergeCell ref="A12:B12"/>
    <mergeCell ref="A17:B17"/>
    <mergeCell ref="A29:B29"/>
    <mergeCell ref="A1:B3"/>
    <mergeCell ref="A4:B4"/>
    <mergeCell ref="A23:B23"/>
  </mergeCells>
  <hyperlinks>
    <hyperlink ref="A9" r:id="rId1"/>
  </hyperlinks>
  <pageMargins left="0.7" right="0.7" top="0.75" bottom="0.75" header="0.3" footer="0.3"/>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tabSelected="1" workbookViewId="0">
      <selection sqref="A1:XFD1048576"/>
    </sheetView>
  </sheetViews>
  <sheetFormatPr defaultColWidth="14.42578125" defaultRowHeight="15"/>
  <cols>
    <col min="1" max="1" width="40.5703125" style="2" customWidth="1"/>
    <col min="2" max="2" width="156" style="2" customWidth="1"/>
    <col min="3" max="16384" width="14.42578125" style="2"/>
  </cols>
  <sheetData>
    <row r="1" spans="1:26">
      <c r="A1" s="12" t="s">
        <v>29</v>
      </c>
      <c r="B1" s="1"/>
      <c r="C1" s="3"/>
      <c r="D1" s="3"/>
      <c r="E1" s="3"/>
      <c r="F1" s="3"/>
      <c r="G1" s="3"/>
      <c r="H1" s="3"/>
      <c r="I1" s="3"/>
      <c r="J1" s="3"/>
      <c r="K1" s="3"/>
      <c r="L1" s="3"/>
      <c r="M1" s="3"/>
      <c r="N1" s="3"/>
      <c r="O1" s="3"/>
      <c r="P1" s="3"/>
      <c r="Q1" s="3"/>
      <c r="R1" s="3"/>
      <c r="S1" s="3"/>
      <c r="T1" s="3"/>
      <c r="U1" s="3"/>
      <c r="V1" s="3"/>
      <c r="W1" s="3"/>
      <c r="X1" s="3"/>
      <c r="Y1" s="3"/>
      <c r="Z1" s="3"/>
    </row>
    <row r="2" spans="1:26">
      <c r="A2" s="1"/>
      <c r="B2" s="1"/>
      <c r="C2" s="3"/>
      <c r="D2" s="3"/>
      <c r="E2" s="3"/>
      <c r="F2" s="3"/>
      <c r="G2" s="3"/>
      <c r="H2" s="3"/>
      <c r="I2" s="3"/>
      <c r="J2" s="3"/>
      <c r="K2" s="3"/>
      <c r="L2" s="3"/>
      <c r="M2" s="3"/>
      <c r="N2" s="3"/>
      <c r="O2" s="3"/>
      <c r="P2" s="3"/>
      <c r="Q2" s="3"/>
      <c r="R2" s="3"/>
      <c r="S2" s="3"/>
      <c r="T2" s="3"/>
      <c r="U2" s="3"/>
      <c r="V2" s="3"/>
      <c r="W2" s="3"/>
      <c r="X2" s="3"/>
      <c r="Y2" s="3"/>
      <c r="Z2" s="3"/>
    </row>
    <row r="3" spans="1:26">
      <c r="A3" s="1"/>
      <c r="B3" s="1"/>
      <c r="C3" s="3"/>
      <c r="D3" s="3"/>
      <c r="E3" s="3"/>
      <c r="F3" s="3"/>
      <c r="G3" s="3"/>
      <c r="H3" s="3"/>
      <c r="I3" s="3"/>
      <c r="J3" s="3"/>
      <c r="K3" s="3"/>
      <c r="L3" s="3"/>
      <c r="M3" s="3"/>
      <c r="N3" s="3"/>
      <c r="O3" s="3"/>
      <c r="P3" s="3"/>
      <c r="Q3" s="3"/>
      <c r="R3" s="3"/>
      <c r="S3" s="3"/>
      <c r="T3" s="3"/>
      <c r="U3" s="3"/>
      <c r="V3" s="3"/>
      <c r="W3" s="3"/>
      <c r="X3" s="3"/>
      <c r="Y3" s="3"/>
      <c r="Z3" s="3"/>
    </row>
    <row r="4" spans="1:26" ht="45" customHeight="1">
      <c r="A4" s="13" t="s">
        <v>2</v>
      </c>
      <c r="B4" s="1"/>
      <c r="C4" s="3"/>
      <c r="D4" s="3"/>
      <c r="E4" s="3"/>
      <c r="F4" s="3"/>
      <c r="G4" s="3"/>
      <c r="H4" s="3"/>
      <c r="I4" s="3"/>
      <c r="J4" s="3"/>
      <c r="K4" s="3"/>
      <c r="L4" s="3"/>
      <c r="M4" s="3"/>
      <c r="N4" s="3"/>
      <c r="O4" s="3"/>
      <c r="P4" s="3"/>
      <c r="Q4" s="3"/>
      <c r="R4" s="3"/>
      <c r="S4" s="3"/>
      <c r="T4" s="3"/>
      <c r="U4" s="3"/>
      <c r="V4" s="3"/>
      <c r="W4" s="3"/>
      <c r="X4" s="3"/>
      <c r="Y4" s="3"/>
      <c r="Z4" s="3"/>
    </row>
    <row r="5" spans="1:26" ht="45" customHeight="1">
      <c r="A5" s="14" t="str">
        <f>HYPERLINK("https://vimeo.com/121809970","Band-Assisted Chin-Up")</f>
        <v>Band-Assisted Chin-Up</v>
      </c>
      <c r="B5" s="15" t="s">
        <v>24</v>
      </c>
      <c r="C5" s="3"/>
      <c r="D5" s="3"/>
      <c r="E5" s="3"/>
      <c r="F5" s="3"/>
      <c r="G5" s="3"/>
      <c r="H5" s="3"/>
      <c r="I5" s="3"/>
      <c r="J5" s="3"/>
      <c r="K5" s="3"/>
      <c r="L5" s="3"/>
      <c r="M5" s="3"/>
      <c r="N5" s="3"/>
      <c r="O5" s="3"/>
      <c r="P5" s="3"/>
      <c r="Q5" s="3"/>
      <c r="R5" s="3"/>
      <c r="S5" s="3"/>
      <c r="T5" s="3"/>
      <c r="U5" s="3"/>
      <c r="V5" s="3"/>
      <c r="W5" s="3"/>
      <c r="X5" s="3"/>
      <c r="Y5" s="3"/>
      <c r="Z5" s="3"/>
    </row>
    <row r="6" spans="1:26" ht="45" customHeight="1">
      <c r="A6" s="14" t="str">
        <f>HYPERLINK("https://vimeo.com/121824707","Band-Assisted Neutral-Grip Pull-Up")</f>
        <v>Band-Assisted Neutral-Grip Pull-Up</v>
      </c>
      <c r="B6" s="15" t="s">
        <v>24</v>
      </c>
      <c r="C6" s="3"/>
      <c r="D6" s="3"/>
      <c r="E6" s="3"/>
      <c r="F6" s="3"/>
      <c r="G6" s="3"/>
      <c r="H6" s="3"/>
      <c r="I6" s="3"/>
      <c r="J6" s="3"/>
      <c r="K6" s="3"/>
      <c r="L6" s="3"/>
      <c r="M6" s="3"/>
      <c r="N6" s="3"/>
      <c r="O6" s="3"/>
      <c r="P6" s="3"/>
      <c r="Q6" s="3"/>
      <c r="R6" s="3"/>
      <c r="S6" s="3"/>
      <c r="T6" s="3"/>
      <c r="U6" s="3"/>
      <c r="V6" s="3"/>
      <c r="W6" s="3"/>
      <c r="X6" s="3"/>
      <c r="Y6" s="3"/>
      <c r="Z6" s="3"/>
    </row>
    <row r="7" spans="1:26" ht="45" customHeight="1">
      <c r="A7" s="14" t="str">
        <f>HYPERLINK("https://vimeo.com/121824709","Band-Assisted Pull-Up")</f>
        <v>Band-Assisted Pull-Up</v>
      </c>
      <c r="B7" s="15" t="s">
        <v>24</v>
      </c>
      <c r="C7" s="3"/>
      <c r="D7" s="3"/>
      <c r="E7" s="3"/>
      <c r="F7" s="3"/>
      <c r="G7" s="3"/>
      <c r="H7" s="3"/>
      <c r="I7" s="3"/>
      <c r="J7" s="3"/>
      <c r="K7" s="3"/>
      <c r="L7" s="3"/>
      <c r="M7" s="3"/>
      <c r="N7" s="3"/>
      <c r="O7" s="3"/>
      <c r="P7" s="3"/>
      <c r="Q7" s="3"/>
      <c r="R7" s="3"/>
      <c r="S7" s="3"/>
      <c r="T7" s="3"/>
      <c r="U7" s="3"/>
      <c r="V7" s="3"/>
      <c r="W7" s="3"/>
      <c r="X7" s="3"/>
      <c r="Y7" s="3"/>
      <c r="Z7" s="3"/>
    </row>
    <row r="8" spans="1:26" ht="45" customHeight="1">
      <c r="A8" s="14" t="str">
        <f>HYPERLINK("https://vimeo.com/121829335","Banded Pull-Down")</f>
        <v>Banded Pull-Down</v>
      </c>
      <c r="B8" s="15" t="s">
        <v>25</v>
      </c>
      <c r="C8" s="3"/>
      <c r="D8" s="3"/>
      <c r="E8" s="3"/>
      <c r="F8" s="3"/>
      <c r="G8" s="3"/>
      <c r="H8" s="3"/>
      <c r="I8" s="3"/>
      <c r="J8" s="3"/>
      <c r="K8" s="3"/>
      <c r="L8" s="3"/>
      <c r="M8" s="3"/>
      <c r="N8" s="3"/>
      <c r="O8" s="3"/>
      <c r="P8" s="3"/>
      <c r="Q8" s="3"/>
      <c r="R8" s="3"/>
      <c r="S8" s="3"/>
      <c r="T8" s="3"/>
      <c r="U8" s="3"/>
      <c r="V8" s="3"/>
      <c r="W8" s="3"/>
      <c r="X8" s="3"/>
      <c r="Y8" s="3"/>
      <c r="Z8" s="3"/>
    </row>
    <row r="9" spans="1:26" ht="45" customHeight="1">
      <c r="A9" s="18" t="str">
        <f>HYPERLINK("https://vimeo.com/123134151","Single-Arm Half-Kneeling Band Pull-Down")</f>
        <v>Single-Arm Half-Kneeling Band Pull-Down</v>
      </c>
      <c r="B9" s="15" t="s">
        <v>26</v>
      </c>
      <c r="C9" s="3"/>
      <c r="D9" s="3"/>
      <c r="E9" s="3"/>
      <c r="F9" s="3"/>
      <c r="G9" s="3"/>
      <c r="H9" s="3"/>
      <c r="I9" s="3"/>
      <c r="J9" s="3"/>
      <c r="K9" s="3"/>
      <c r="L9" s="3"/>
      <c r="M9" s="3"/>
      <c r="N9" s="3"/>
      <c r="O9" s="3"/>
      <c r="P9" s="3"/>
      <c r="Q9" s="3"/>
      <c r="R9" s="3"/>
      <c r="S9" s="3"/>
      <c r="T9" s="3"/>
      <c r="U9" s="3"/>
      <c r="V9" s="3"/>
      <c r="W9" s="3"/>
      <c r="X9" s="3"/>
      <c r="Y9" s="3"/>
      <c r="Z9" s="3"/>
    </row>
    <row r="10" spans="1:26" ht="45" customHeight="1">
      <c r="A10" s="18" t="str">
        <f>HYPERLINK("https://vimeo.com/124412394","X-Lat Band Pull-Down")</f>
        <v>X-Lat Band Pull-Down</v>
      </c>
      <c r="B10" s="16" t="s">
        <v>27</v>
      </c>
      <c r="C10" s="3"/>
      <c r="D10" s="3"/>
      <c r="E10" s="3"/>
      <c r="F10" s="3"/>
      <c r="G10" s="3"/>
      <c r="H10" s="3"/>
      <c r="I10" s="3"/>
      <c r="J10" s="3"/>
      <c r="K10" s="3"/>
      <c r="L10" s="3"/>
      <c r="M10" s="3"/>
      <c r="N10" s="3"/>
      <c r="O10" s="3"/>
      <c r="P10" s="3"/>
      <c r="Q10" s="3"/>
      <c r="R10" s="3"/>
      <c r="S10" s="3"/>
      <c r="T10" s="3"/>
      <c r="U10" s="3"/>
      <c r="V10" s="3"/>
      <c r="W10" s="3"/>
      <c r="X10" s="3"/>
      <c r="Y10" s="3"/>
      <c r="Z10" s="3"/>
    </row>
    <row r="11" spans="1:26" ht="45" customHeight="1">
      <c r="A11" s="13" t="s">
        <v>13</v>
      </c>
      <c r="B11" s="1"/>
      <c r="C11" s="3"/>
      <c r="D11" s="3"/>
      <c r="E11" s="3"/>
      <c r="F11" s="3"/>
      <c r="G11" s="3"/>
      <c r="H11" s="3"/>
      <c r="I11" s="3"/>
      <c r="J11" s="3"/>
      <c r="K11" s="3"/>
      <c r="L11" s="3"/>
      <c r="M11" s="3"/>
      <c r="N11" s="3"/>
      <c r="O11" s="3"/>
      <c r="P11" s="3"/>
      <c r="Q11" s="3"/>
      <c r="R11" s="3"/>
      <c r="S11" s="3"/>
      <c r="T11" s="3"/>
      <c r="U11" s="3"/>
      <c r="V11" s="3"/>
      <c r="W11" s="3"/>
      <c r="X11" s="3"/>
      <c r="Y11" s="3"/>
      <c r="Z11" s="3"/>
    </row>
    <row r="12" spans="1:26" ht="45" customHeight="1">
      <c r="A12" s="18" t="str">
        <f>HYPERLINK("https://vimeo.com/121849806","Cable Pull-Down")</f>
        <v>Cable Pull-Down</v>
      </c>
      <c r="B12" s="15" t="s">
        <v>24</v>
      </c>
      <c r="C12" s="3"/>
      <c r="D12" s="3"/>
      <c r="E12" s="3"/>
      <c r="F12" s="3"/>
      <c r="G12" s="3"/>
      <c r="H12" s="3"/>
      <c r="I12" s="3"/>
      <c r="J12" s="3"/>
      <c r="K12" s="3"/>
      <c r="L12" s="3"/>
      <c r="M12" s="3"/>
      <c r="N12" s="3"/>
      <c r="O12" s="3"/>
      <c r="P12" s="3"/>
      <c r="Q12" s="3"/>
      <c r="R12" s="3"/>
      <c r="S12" s="3"/>
      <c r="T12" s="3"/>
      <c r="U12" s="3"/>
      <c r="V12" s="3"/>
      <c r="W12" s="3"/>
      <c r="X12" s="3"/>
      <c r="Y12" s="3"/>
      <c r="Z12" s="3"/>
    </row>
    <row r="13" spans="1:26" ht="45" customHeight="1">
      <c r="A13" s="18" t="str">
        <f>HYPERLINK("https://vimeo.com/122319725","Neutral-Grip Cable Pull-Down")</f>
        <v>Neutral-Grip Cable Pull-Down</v>
      </c>
      <c r="B13" s="15" t="s">
        <v>24</v>
      </c>
      <c r="C13" s="3"/>
      <c r="D13" s="3"/>
      <c r="E13" s="3"/>
      <c r="F13" s="3"/>
      <c r="G13" s="3"/>
      <c r="H13" s="3"/>
      <c r="I13" s="3"/>
      <c r="J13" s="3"/>
      <c r="K13" s="3"/>
      <c r="L13" s="3"/>
      <c r="M13" s="3"/>
      <c r="N13" s="3"/>
      <c r="O13" s="3"/>
      <c r="P13" s="3"/>
      <c r="Q13" s="3"/>
      <c r="R13" s="3"/>
      <c r="S13" s="3"/>
      <c r="T13" s="3"/>
      <c r="U13" s="3"/>
      <c r="V13" s="3"/>
      <c r="W13" s="3"/>
      <c r="X13" s="3"/>
      <c r="Y13" s="3"/>
      <c r="Z13" s="3"/>
    </row>
    <row r="14" spans="1:26" ht="45" customHeight="1">
      <c r="A14" s="13" t="s">
        <v>19</v>
      </c>
      <c r="B14" s="1"/>
      <c r="C14" s="3"/>
      <c r="D14" s="3"/>
      <c r="E14" s="3"/>
      <c r="F14" s="3"/>
      <c r="G14" s="3"/>
      <c r="H14" s="3"/>
      <c r="I14" s="3"/>
      <c r="J14" s="3"/>
      <c r="K14" s="3"/>
      <c r="L14" s="3"/>
      <c r="M14" s="3"/>
      <c r="N14" s="3"/>
      <c r="O14" s="3"/>
      <c r="P14" s="3"/>
      <c r="Q14" s="3"/>
      <c r="R14" s="3"/>
      <c r="S14" s="3"/>
      <c r="T14" s="3"/>
      <c r="U14" s="3"/>
      <c r="V14" s="3"/>
      <c r="W14" s="3"/>
      <c r="X14" s="3"/>
      <c r="Y14" s="3"/>
      <c r="Z14" s="3"/>
    </row>
    <row r="15" spans="1:26" ht="45" customHeight="1">
      <c r="A15" s="14" t="str">
        <f>HYPERLINK("https://vimeo.com/121852151","Eccentric Chin-Up")</f>
        <v>Eccentric Chin-Up</v>
      </c>
      <c r="B15" s="15" t="s">
        <v>28</v>
      </c>
      <c r="C15" s="3"/>
      <c r="D15" s="3"/>
      <c r="E15" s="3"/>
      <c r="F15" s="3"/>
      <c r="G15" s="3"/>
      <c r="H15" s="3"/>
      <c r="I15" s="3"/>
      <c r="J15" s="3"/>
      <c r="K15" s="3"/>
      <c r="L15" s="3"/>
      <c r="M15" s="3"/>
      <c r="N15" s="3"/>
      <c r="O15" s="3"/>
      <c r="P15" s="3"/>
      <c r="Q15" s="3"/>
      <c r="R15" s="3"/>
      <c r="S15" s="3"/>
      <c r="T15" s="3"/>
      <c r="U15" s="3"/>
      <c r="V15" s="3"/>
      <c r="W15" s="3"/>
      <c r="X15" s="3"/>
      <c r="Y15" s="3"/>
      <c r="Z15" s="3"/>
    </row>
    <row r="16" spans="1:26" ht="45" customHeight="1">
      <c r="A16" s="14" t="str">
        <f>HYPERLINK("https://vimeo.com/121852152","Eccentric Pull-Up")</f>
        <v>Eccentric Pull-Up</v>
      </c>
      <c r="B16" s="15" t="s">
        <v>28</v>
      </c>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c r="A17" s="14" t="str">
        <f>HYPERLINK("https://vimeo.com/121849809","Chin-Up")</f>
        <v>Chin-Up</v>
      </c>
      <c r="B17" s="15" t="s">
        <v>24</v>
      </c>
      <c r="C17" s="3"/>
      <c r="D17" s="3"/>
      <c r="E17" s="3"/>
      <c r="F17" s="3"/>
      <c r="G17" s="3"/>
      <c r="H17" s="3"/>
      <c r="I17" s="3"/>
      <c r="J17" s="3"/>
      <c r="K17" s="3"/>
      <c r="L17" s="3"/>
      <c r="M17" s="3"/>
      <c r="N17" s="3"/>
      <c r="O17" s="3"/>
      <c r="P17" s="3"/>
      <c r="Q17" s="3"/>
      <c r="R17" s="3"/>
      <c r="S17" s="3"/>
      <c r="T17" s="3"/>
      <c r="U17" s="3"/>
      <c r="V17" s="3"/>
      <c r="W17" s="3"/>
      <c r="X17" s="3"/>
      <c r="Y17" s="3"/>
      <c r="Z17" s="3"/>
    </row>
    <row r="18" spans="1:26" ht="45" customHeight="1">
      <c r="A18" s="14" t="str">
        <f>HYPERLINK("https://vimeo.com/122319729","Neutral-Grip Pull-Up")</f>
        <v>Neutral-Grip Pull-Up</v>
      </c>
      <c r="B18" s="15" t="s">
        <v>24</v>
      </c>
      <c r="C18" s="3"/>
      <c r="D18" s="3"/>
      <c r="E18" s="3"/>
      <c r="F18" s="3"/>
      <c r="G18" s="3"/>
      <c r="H18" s="3"/>
      <c r="I18" s="3"/>
      <c r="J18" s="3"/>
      <c r="K18" s="3"/>
      <c r="L18" s="3"/>
      <c r="M18" s="3"/>
      <c r="N18" s="3"/>
      <c r="O18" s="3"/>
      <c r="P18" s="3"/>
      <c r="Q18" s="3"/>
      <c r="R18" s="3"/>
      <c r="S18" s="3"/>
      <c r="T18" s="3"/>
      <c r="U18" s="3"/>
      <c r="V18" s="3"/>
      <c r="W18" s="3"/>
      <c r="X18" s="3"/>
      <c r="Y18" s="3"/>
      <c r="Z18" s="3"/>
    </row>
    <row r="19" spans="1:26" ht="45" customHeight="1">
      <c r="A19" s="14" t="str">
        <f>HYPERLINK("https://vimeo.com/122357901","Pull-Up")</f>
        <v>Pull-Up</v>
      </c>
      <c r="B19" s="15" t="s">
        <v>24</v>
      </c>
      <c r="C19" s="3"/>
      <c r="D19" s="3"/>
      <c r="E19" s="3"/>
      <c r="F19" s="3"/>
      <c r="G19" s="3"/>
      <c r="H19" s="3"/>
      <c r="I19" s="3"/>
      <c r="J19" s="3"/>
      <c r="K19" s="3"/>
      <c r="L19" s="3"/>
      <c r="M19" s="3"/>
      <c r="N19" s="3"/>
      <c r="O19" s="3"/>
      <c r="P19" s="3"/>
      <c r="Q19" s="3"/>
      <c r="R19" s="3"/>
      <c r="S19" s="3"/>
      <c r="T19" s="3"/>
      <c r="U19" s="3"/>
      <c r="V19" s="3"/>
      <c r="W19" s="3"/>
      <c r="X19" s="3"/>
      <c r="Y19" s="3"/>
      <c r="Z19" s="3"/>
    </row>
    <row r="20" spans="1:26" ht="45" customHeight="1">
      <c r="A20" s="14" t="str">
        <f>HYPERLINK("https://vimeo.com/122357902","Pull-Up With Iso")</f>
        <v>Pull-Up With Iso</v>
      </c>
      <c r="B20" s="15" t="s">
        <v>24</v>
      </c>
      <c r="C20" s="3"/>
      <c r="D20" s="3"/>
      <c r="E20" s="3"/>
      <c r="F20" s="3"/>
      <c r="G20" s="3"/>
      <c r="H20" s="3"/>
      <c r="I20" s="3"/>
      <c r="J20" s="3"/>
      <c r="K20" s="3"/>
      <c r="L20" s="3"/>
      <c r="M20" s="3"/>
      <c r="N20" s="3"/>
      <c r="O20" s="3"/>
      <c r="P20" s="3"/>
      <c r="Q20" s="3"/>
      <c r="R20" s="3"/>
      <c r="S20" s="3"/>
      <c r="T20" s="3"/>
      <c r="U20" s="3"/>
      <c r="V20" s="3"/>
      <c r="W20" s="3"/>
      <c r="X20" s="3"/>
      <c r="Y20" s="3"/>
      <c r="Z20" s="3"/>
    </row>
    <row r="21" spans="1:26" ht="45" customHeight="1">
      <c r="A21" s="14" t="str">
        <f>HYPERLINK("https://vimeo.com/121826852","Band-Resisted Pull-Up")</f>
        <v>Band-Resisted Pull-Up</v>
      </c>
      <c r="B21" s="15" t="s">
        <v>24</v>
      </c>
      <c r="C21" s="3"/>
      <c r="D21" s="3"/>
      <c r="E21" s="3"/>
      <c r="F21" s="3"/>
      <c r="G21" s="3"/>
      <c r="H21" s="3"/>
      <c r="I21" s="3"/>
      <c r="J21" s="3"/>
      <c r="K21" s="3"/>
      <c r="L21" s="3"/>
      <c r="M21" s="3"/>
      <c r="N21" s="3"/>
      <c r="O21" s="3"/>
      <c r="P21" s="3"/>
      <c r="Q21" s="3"/>
      <c r="R21" s="3"/>
      <c r="S21" s="3"/>
      <c r="T21" s="3"/>
      <c r="U21" s="3"/>
      <c r="V21" s="3"/>
      <c r="W21" s="3"/>
      <c r="X21" s="3"/>
      <c r="Y21" s="3"/>
      <c r="Z21" s="3"/>
    </row>
    <row r="22" spans="1:26" ht="45" customHeight="1">
      <c r="A22" s="14" t="str">
        <f>HYPERLINK("https://vimeo.com/124409629","Weighted Chin-Up")</f>
        <v>Weighted Chin-Up</v>
      </c>
      <c r="B22" s="15" t="s">
        <v>24</v>
      </c>
      <c r="C22" s="3"/>
      <c r="D22" s="3"/>
      <c r="E22" s="3"/>
      <c r="F22" s="3"/>
      <c r="G22" s="3"/>
      <c r="H22" s="3"/>
      <c r="I22" s="3"/>
      <c r="J22" s="3"/>
      <c r="K22" s="3"/>
      <c r="L22" s="3"/>
      <c r="M22" s="3"/>
      <c r="N22" s="3"/>
      <c r="O22" s="3"/>
      <c r="P22" s="3"/>
      <c r="Q22" s="3"/>
      <c r="R22" s="3"/>
      <c r="S22" s="3"/>
      <c r="T22" s="3"/>
      <c r="U22" s="3"/>
      <c r="V22" s="3"/>
      <c r="W22" s="3"/>
      <c r="X22" s="3"/>
      <c r="Y22" s="3"/>
      <c r="Z22" s="3"/>
    </row>
    <row r="23" spans="1:26" ht="45" customHeight="1">
      <c r="A23" s="14" t="str">
        <f>HYPERLINK("https://vimeo.com/124411698","Weighted Neutral-Grip Pull-Up")</f>
        <v>Weighted Neutral-Grip Pull-Up</v>
      </c>
      <c r="B23" s="15" t="s">
        <v>24</v>
      </c>
      <c r="C23" s="3"/>
      <c r="D23" s="3"/>
      <c r="E23" s="3"/>
      <c r="F23" s="3"/>
      <c r="G23" s="3"/>
      <c r="H23" s="3"/>
      <c r="I23" s="3"/>
      <c r="J23" s="3"/>
      <c r="K23" s="3"/>
      <c r="L23" s="3"/>
      <c r="M23" s="3"/>
      <c r="N23" s="3"/>
      <c r="O23" s="3"/>
      <c r="P23" s="3"/>
      <c r="Q23" s="3"/>
      <c r="R23" s="3"/>
      <c r="S23" s="3"/>
      <c r="T23" s="3"/>
      <c r="U23" s="3"/>
      <c r="V23" s="3"/>
      <c r="W23" s="3"/>
      <c r="X23" s="3"/>
      <c r="Y23" s="3"/>
      <c r="Z23" s="3"/>
    </row>
    <row r="24" spans="1:26" ht="15.75">
      <c r="A24" s="17"/>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 r="A25" s="17"/>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 r="A26" s="17"/>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 r="A27" s="17"/>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 r="A28" s="17"/>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 r="A29" s="17"/>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 r="A30" s="17"/>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 r="A31" s="17"/>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 r="A32" s="17"/>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 r="A33" s="17"/>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 r="A34" s="17"/>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 r="A35" s="17"/>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 r="A36" s="17"/>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 r="A37" s="17"/>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 r="A38" s="17"/>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 r="A39" s="17"/>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 r="A40" s="17"/>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 r="A41" s="17"/>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 r="A42" s="17"/>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 r="A43" s="17"/>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 r="A44" s="17"/>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 r="A45" s="17"/>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 r="A46" s="17"/>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 r="A47" s="17"/>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 r="A48" s="17"/>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 r="A49" s="17"/>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 r="A50" s="17"/>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 r="A51" s="17"/>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 r="A52" s="17"/>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 r="A53" s="17"/>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 r="A54" s="17"/>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 r="A55" s="17"/>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 r="A56" s="17"/>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 r="A57" s="17"/>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 r="A58" s="17"/>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 r="A59" s="17"/>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 r="A60" s="17"/>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 r="A61" s="17"/>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 r="A62" s="17"/>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 r="A63" s="17"/>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 r="A64" s="17"/>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 r="A65" s="17"/>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 r="A66" s="17"/>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 r="A67" s="17"/>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 r="A68" s="17"/>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 r="A69" s="17"/>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 r="A70" s="17"/>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 r="A71" s="17"/>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 r="A72" s="17"/>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 r="A73" s="17"/>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 r="A74" s="17"/>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 r="A75" s="17"/>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 r="A76" s="17"/>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 r="A77" s="17"/>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 r="A78" s="17"/>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 r="A79" s="17"/>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 r="A80" s="17"/>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 r="A81" s="17"/>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 r="A82" s="17"/>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 r="A83" s="17"/>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 r="A84" s="17"/>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 r="A85" s="17"/>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 r="A86" s="17"/>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 r="A87" s="17"/>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 r="A88" s="17"/>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 r="A89" s="17"/>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 r="A90" s="17"/>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 r="A91" s="17"/>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 r="A92" s="17"/>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 r="A93" s="17"/>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 r="A94" s="17"/>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 r="A95" s="17"/>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 r="A96" s="17"/>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 r="A97" s="17"/>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 r="A98" s="17"/>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 r="A99" s="17"/>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 r="A100" s="17"/>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 r="A101" s="17"/>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 r="A102" s="17"/>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 r="A103" s="17"/>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 r="A104" s="17"/>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 r="A105" s="17"/>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 r="A106" s="17"/>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 r="A107" s="17"/>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 r="A108" s="17"/>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 r="A109" s="17"/>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 r="A110" s="17"/>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 r="A111" s="17"/>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 r="A112" s="17"/>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 r="A113" s="17"/>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 r="A114" s="17"/>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 r="A115" s="17"/>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 r="A116" s="17"/>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 r="A117" s="17"/>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 r="A118" s="17"/>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 r="A119" s="17"/>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 r="A120" s="17"/>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 r="A121" s="17"/>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 r="A122" s="17"/>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 r="A123" s="17"/>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 r="A124" s="17"/>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 r="A125" s="17"/>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 r="A126" s="17"/>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 r="A127" s="17"/>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 r="A128" s="17"/>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 r="A129" s="17"/>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 r="A130" s="17"/>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 r="A131" s="17"/>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 r="A132" s="17"/>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 r="A133" s="17"/>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 r="A134" s="17"/>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 r="A135" s="17"/>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 r="A136" s="17"/>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 r="A137" s="17"/>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 r="A138" s="17"/>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 r="A139" s="17"/>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 r="A140" s="17"/>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 r="A141" s="17"/>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 r="A142" s="17"/>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 r="A143" s="17"/>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 r="A144" s="17"/>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 r="A145" s="17"/>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 r="A146" s="17"/>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 r="A147" s="17"/>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 r="A148" s="17"/>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 r="A149" s="17"/>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 r="A150" s="17"/>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 r="A151" s="17"/>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 r="A152" s="17"/>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 r="A153" s="17"/>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 r="A154" s="17"/>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 r="A155" s="17"/>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 r="A156" s="17"/>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 r="A157" s="17"/>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 r="A158" s="17"/>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 r="A159" s="17"/>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 r="A160" s="17"/>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 r="A161" s="17"/>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 r="A162" s="17"/>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 r="A163" s="17"/>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 r="A164" s="17"/>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 r="A165" s="17"/>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 r="A166" s="17"/>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 r="A167" s="17"/>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 r="A168" s="17"/>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 r="A169" s="17"/>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 r="A170" s="17"/>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 r="A171" s="17"/>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 r="A172" s="17"/>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 r="A173" s="17"/>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 r="A174" s="17"/>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 r="A175" s="17"/>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 r="A176" s="17"/>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 r="A177" s="17"/>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 r="A178" s="17"/>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 r="A179" s="17"/>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 r="A180" s="17"/>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 r="A181" s="17"/>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 r="A182" s="17"/>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 r="A183" s="17"/>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 r="A184" s="17"/>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 r="A185" s="17"/>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 r="A186" s="17"/>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 r="A187" s="17"/>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 r="A188" s="17"/>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 r="A189" s="17"/>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 r="A190" s="17"/>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 r="A191" s="17"/>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 r="A192" s="17"/>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 r="A193" s="17"/>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 r="A194" s="17"/>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 r="A195" s="17"/>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 r="A196" s="17"/>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 r="A197" s="17"/>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 r="A198" s="17"/>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 r="A199" s="17"/>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 r="A200" s="17"/>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 r="A201" s="17"/>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 r="A202" s="17"/>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 r="A203" s="17"/>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 r="A204" s="17"/>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 r="A205" s="17"/>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 r="A206" s="17"/>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 r="A207" s="17"/>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 r="A208" s="17"/>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 r="A209" s="17"/>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 r="A210" s="17"/>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 r="A211" s="17"/>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 r="A212" s="17"/>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 r="A213" s="17"/>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 r="A214" s="17"/>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 r="A215" s="17"/>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 r="A216" s="17"/>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 r="A217" s="17"/>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 r="A218" s="17"/>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 r="A219" s="17"/>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 r="A220" s="17"/>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 r="A221" s="17"/>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 r="A222" s="17"/>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 r="A223" s="17"/>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 r="A224" s="17"/>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 r="A225" s="17"/>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 r="A226" s="17"/>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 r="A227" s="17"/>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 r="A228" s="17"/>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 r="A229" s="17"/>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 r="A230" s="17"/>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 r="A231" s="17"/>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 r="A232" s="17"/>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 r="A233" s="17"/>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 r="A234" s="17"/>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 r="A235" s="17"/>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 r="A236" s="17"/>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 r="A237" s="17"/>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 r="A238" s="17"/>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 r="A239" s="17"/>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 r="A240" s="17"/>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 r="A241" s="17"/>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 r="A242" s="17"/>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 r="A243" s="17"/>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 r="A244" s="17"/>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 r="A245" s="17"/>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 r="A246" s="17"/>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 r="A247" s="17"/>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 r="A248" s="17"/>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 r="A249" s="17"/>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 r="A250" s="17"/>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 r="A251" s="17"/>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 r="A252" s="17"/>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 r="A253" s="17"/>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 r="A254" s="17"/>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 r="A255" s="17"/>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 r="A256" s="17"/>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 r="A257" s="17"/>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 r="A258" s="17"/>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 r="A259" s="17"/>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 r="A260" s="17"/>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 r="A261" s="17"/>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 r="A262" s="17"/>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 r="A263" s="17"/>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 r="A264" s="17"/>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 r="A265" s="17"/>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 r="A266" s="17"/>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 r="A267" s="17"/>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 r="A268" s="17"/>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 r="A269" s="17"/>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 r="A270" s="17"/>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 r="A271" s="17"/>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 r="A272" s="17"/>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 r="A273" s="17"/>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 r="A274" s="17"/>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 r="A275" s="17"/>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 r="A276" s="17"/>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 r="A277" s="17"/>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 r="A278" s="17"/>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 r="A279" s="17"/>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 r="A280" s="17"/>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 r="A281" s="17"/>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 r="A282" s="17"/>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 r="A283" s="17"/>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 r="A284" s="17"/>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 r="A285" s="17"/>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 r="A286" s="17"/>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 r="A287" s="17"/>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 r="A288" s="17"/>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 r="A289" s="17"/>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 r="A290" s="17"/>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 r="A291" s="17"/>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 r="A292" s="17"/>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 r="A293" s="17"/>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 r="A294" s="17"/>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 r="A295" s="17"/>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 r="A296" s="17"/>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 r="A297" s="17"/>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 r="A298" s="17"/>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 r="A299" s="17"/>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 r="A300" s="17"/>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 r="A301" s="17"/>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 r="A302" s="17"/>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 r="A303" s="17"/>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 r="A304" s="17"/>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 r="A305" s="17"/>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 r="A306" s="17"/>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 r="A307" s="17"/>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 r="A308" s="17"/>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 r="A309" s="17"/>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 r="A310" s="17"/>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 r="A311" s="17"/>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 r="A312" s="17"/>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 r="A313" s="17"/>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 r="A314" s="17"/>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 r="A315" s="17"/>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 r="A316" s="17"/>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 r="A317" s="17"/>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 r="A318" s="17"/>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 r="A319" s="17"/>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 r="A320" s="17"/>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 r="A321" s="17"/>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 r="A322" s="17"/>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 r="A323" s="17"/>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 r="A324" s="17"/>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 r="A325" s="17"/>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 r="A326" s="17"/>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 r="A327" s="17"/>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 r="A328" s="17"/>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 r="A329" s="17"/>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 r="A330" s="17"/>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 r="A331" s="17"/>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 r="A332" s="17"/>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 r="A333" s="17"/>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 r="A334" s="17"/>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 r="A335" s="17"/>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 r="A336" s="17"/>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 r="A337" s="17"/>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 r="A338" s="17"/>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 r="A339" s="17"/>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 r="A340" s="17"/>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 r="A341" s="17"/>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 r="A342" s="17"/>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 r="A343" s="17"/>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 r="A344" s="17"/>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 r="A345" s="17"/>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 r="A346" s="17"/>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 r="A347" s="17"/>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 r="A348" s="17"/>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 r="A349" s="17"/>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 r="A350" s="17"/>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 r="A351" s="17"/>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 r="A352" s="17"/>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 r="A353" s="17"/>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 r="A354" s="17"/>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 r="A355" s="17"/>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 r="A356" s="17"/>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 r="A357" s="17"/>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 r="A358" s="17"/>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 r="A359" s="17"/>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 r="A360" s="17"/>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 r="A361" s="17"/>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 r="A362" s="17"/>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 r="A363" s="17"/>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 r="A364" s="17"/>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 r="A365" s="17"/>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 r="A366" s="17"/>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 r="A367" s="17"/>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 r="A368" s="17"/>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 r="A369" s="17"/>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 r="A370" s="17"/>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 r="A371" s="17"/>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 r="A372" s="17"/>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 r="A373" s="17"/>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 r="A374" s="17"/>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 r="A375" s="17"/>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 r="A376" s="17"/>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 r="A377" s="17"/>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 r="A378" s="17"/>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 r="A379" s="17"/>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 r="A380" s="17"/>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 r="A381" s="17"/>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 r="A382" s="17"/>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 r="A383" s="17"/>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 r="A384" s="17"/>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 r="A385" s="17"/>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 r="A386" s="17"/>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 r="A387" s="17"/>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 r="A388" s="17"/>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 r="A389" s="17"/>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 r="A390" s="17"/>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 r="A391" s="17"/>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 r="A392" s="17"/>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 r="A393" s="17"/>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 r="A394" s="17"/>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 r="A395" s="17"/>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 r="A396" s="17"/>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 r="A397" s="17"/>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 r="A398" s="17"/>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 r="A399" s="17"/>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 r="A400" s="17"/>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 r="A401" s="17"/>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 r="A402" s="17"/>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 r="A403" s="17"/>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 r="A404" s="17"/>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 r="A405" s="17"/>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 r="A406" s="17"/>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 r="A407" s="17"/>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 r="A408" s="17"/>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 r="A409" s="17"/>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 r="A410" s="17"/>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 r="A411" s="17"/>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 r="A412" s="17"/>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 r="A413" s="17"/>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 r="A414" s="17"/>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 r="A415" s="17"/>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 r="A416" s="17"/>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 r="A417" s="17"/>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 r="A418" s="17"/>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 r="A419" s="17"/>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 r="A420" s="17"/>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 r="A421" s="17"/>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 r="A422" s="17"/>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 r="A423" s="17"/>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 r="A424" s="17"/>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 r="A425" s="17"/>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 r="A426" s="17"/>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 r="A427" s="17"/>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 r="A428" s="17"/>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 r="A429" s="17"/>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 r="A430" s="17"/>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 r="A431" s="17"/>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 r="A432" s="17"/>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 r="A433" s="17"/>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 r="A434" s="17"/>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 r="A435" s="17"/>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 r="A436" s="17"/>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 r="A437" s="17"/>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 r="A438" s="17"/>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 r="A439" s="17"/>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 r="A440" s="17"/>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 r="A441" s="17"/>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 r="A442" s="17"/>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 r="A443" s="17"/>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 r="A444" s="17"/>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 r="A445" s="17"/>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 r="A446" s="17"/>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 r="A447" s="17"/>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 r="A448" s="17"/>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 r="A449" s="17"/>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 r="A450" s="17"/>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 r="A451" s="17"/>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 r="A452" s="17"/>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 r="A453" s="17"/>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 r="A454" s="17"/>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 r="A455" s="17"/>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 r="A456" s="17"/>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 r="A457" s="17"/>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 r="A458" s="17"/>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 r="A459" s="17"/>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 r="A460" s="17"/>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 r="A461" s="17"/>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 r="A462" s="17"/>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 r="A463" s="17"/>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 r="A464" s="17"/>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 r="A465" s="17"/>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 r="A466" s="17"/>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 r="A467" s="17"/>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 r="A468" s="17"/>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 r="A469" s="17"/>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 r="A470" s="17"/>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 r="A471" s="17"/>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 r="A472" s="17"/>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 r="A473" s="17"/>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 r="A474" s="17"/>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 r="A475" s="17"/>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 r="A476" s="17"/>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 r="A477" s="17"/>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 r="A478" s="17"/>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 r="A479" s="17"/>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 r="A480" s="17"/>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 r="A481" s="17"/>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 r="A482" s="17"/>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 r="A483" s="17"/>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 r="A484" s="17"/>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 r="A485" s="17"/>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 r="A486" s="17"/>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 r="A487" s="17"/>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 r="A488" s="17"/>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 r="A489" s="17"/>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 r="A490" s="17"/>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 r="A491" s="17"/>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 r="A492" s="17"/>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 r="A493" s="17"/>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 r="A494" s="17"/>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 r="A495" s="17"/>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 r="A496" s="17"/>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 r="A497" s="17"/>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 r="A498" s="17"/>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 r="A499" s="17"/>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 r="A500" s="17"/>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 r="A501" s="17"/>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 r="A502" s="17"/>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 r="A503" s="17"/>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 r="A504" s="17"/>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 r="A505" s="17"/>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 r="A506" s="17"/>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 r="A507" s="17"/>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 r="A508" s="17"/>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 r="A509" s="17"/>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 r="A510" s="17"/>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 r="A511" s="17"/>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 r="A512" s="17"/>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 r="A513" s="17"/>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 r="A514" s="17"/>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 r="A515" s="17"/>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 r="A516" s="17"/>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 r="A517" s="17"/>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 r="A518" s="17"/>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 r="A519" s="17"/>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 r="A520" s="17"/>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 r="A521" s="17"/>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 r="A522" s="17"/>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 r="A523" s="17"/>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 r="A524" s="17"/>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 r="A525" s="17"/>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 r="A526" s="17"/>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 r="A527" s="17"/>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 r="A528" s="17"/>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 r="A529" s="17"/>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 r="A530" s="17"/>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 r="A531" s="17"/>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 r="A532" s="17"/>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 r="A533" s="17"/>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 r="A534" s="17"/>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 r="A535" s="17"/>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 r="A536" s="17"/>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 r="A537" s="17"/>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 r="A538" s="17"/>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 r="A539" s="17"/>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 r="A540" s="17"/>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 r="A541" s="17"/>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 r="A542" s="17"/>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 r="A543" s="17"/>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 r="A544" s="17"/>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 r="A545" s="17"/>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 r="A546" s="17"/>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 r="A547" s="17"/>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 r="A548" s="17"/>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 r="A549" s="17"/>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 r="A550" s="17"/>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 r="A551" s="17"/>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 r="A552" s="17"/>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 r="A553" s="17"/>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 r="A554" s="17"/>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 r="A555" s="17"/>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 r="A556" s="17"/>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 r="A557" s="17"/>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 r="A558" s="17"/>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 r="A559" s="17"/>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 r="A560" s="17"/>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 r="A561" s="17"/>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 r="A562" s="17"/>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 r="A563" s="17"/>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 r="A564" s="17"/>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 r="A565" s="17"/>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 r="A566" s="17"/>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 r="A567" s="17"/>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 r="A568" s="17"/>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 r="A569" s="17"/>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 r="A570" s="17"/>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 r="A571" s="17"/>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 r="A572" s="17"/>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 r="A573" s="17"/>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 r="A574" s="17"/>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 r="A575" s="17"/>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 r="A576" s="17"/>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 r="A577" s="17"/>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 r="A578" s="17"/>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 r="A579" s="17"/>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 r="A580" s="17"/>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 r="A581" s="17"/>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 r="A582" s="17"/>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 r="A583" s="17"/>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 r="A584" s="17"/>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 r="A585" s="17"/>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 r="A586" s="17"/>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 r="A587" s="17"/>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 r="A588" s="17"/>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 r="A589" s="17"/>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 r="A590" s="17"/>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 r="A591" s="17"/>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 r="A592" s="17"/>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 r="A593" s="17"/>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 r="A594" s="17"/>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 r="A595" s="17"/>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 r="A596" s="17"/>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 r="A597" s="17"/>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 r="A598" s="17"/>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 r="A599" s="17"/>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 r="A600" s="17"/>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 r="A601" s="17"/>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 r="A602" s="17"/>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 r="A603" s="17"/>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 r="A604" s="17"/>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 r="A605" s="17"/>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 r="A606" s="17"/>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 r="A607" s="17"/>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 r="A608" s="17"/>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 r="A609" s="17"/>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 r="A610" s="17"/>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 r="A611" s="17"/>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 r="A612" s="17"/>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 r="A613" s="17"/>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 r="A614" s="17"/>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 r="A615" s="17"/>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 r="A616" s="17"/>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 r="A617" s="17"/>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 r="A618" s="17"/>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 r="A619" s="17"/>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 r="A620" s="17"/>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 r="A621" s="17"/>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 r="A622" s="17"/>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 r="A623" s="17"/>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 r="A624" s="17"/>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 r="A625" s="17"/>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 r="A626" s="17"/>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 r="A627" s="17"/>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 r="A628" s="17"/>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 r="A629" s="17"/>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 r="A630" s="17"/>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 r="A631" s="17"/>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 r="A632" s="17"/>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 r="A633" s="17"/>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 r="A634" s="17"/>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 r="A635" s="17"/>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 r="A636" s="17"/>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 r="A637" s="17"/>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 r="A638" s="17"/>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 r="A639" s="17"/>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 r="A640" s="17"/>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 r="A641" s="17"/>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 r="A642" s="17"/>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 r="A643" s="17"/>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 r="A644" s="17"/>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 r="A645" s="17"/>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 r="A646" s="17"/>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 r="A647" s="17"/>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 r="A648" s="17"/>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 r="A649" s="17"/>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 r="A650" s="17"/>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 r="A651" s="17"/>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 r="A652" s="17"/>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 r="A653" s="17"/>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 r="A654" s="17"/>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 r="A655" s="17"/>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 r="A656" s="17"/>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 r="A657" s="17"/>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 r="A658" s="17"/>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 r="A659" s="17"/>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 r="A660" s="17"/>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 r="A661" s="17"/>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 r="A662" s="17"/>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 r="A663" s="17"/>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 r="A664" s="17"/>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 r="A665" s="17"/>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 r="A666" s="17"/>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 r="A667" s="17"/>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 r="A668" s="17"/>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 r="A669" s="17"/>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 r="A670" s="17"/>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 r="A671" s="17"/>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 r="A672" s="17"/>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 r="A673" s="17"/>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 r="A674" s="17"/>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 r="A675" s="17"/>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 r="A676" s="17"/>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 r="A677" s="17"/>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 r="A678" s="17"/>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 r="A679" s="17"/>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 r="A680" s="17"/>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 r="A681" s="17"/>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 r="A682" s="17"/>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 r="A683" s="17"/>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 r="A684" s="17"/>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 r="A685" s="17"/>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 r="A686" s="17"/>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 r="A687" s="17"/>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 r="A688" s="17"/>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 r="A689" s="17"/>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 r="A690" s="17"/>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 r="A691" s="17"/>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 r="A692" s="17"/>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 r="A693" s="17"/>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 r="A694" s="17"/>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 r="A695" s="17"/>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 r="A696" s="17"/>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 r="A697" s="17"/>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 r="A698" s="17"/>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 r="A699" s="17"/>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 r="A700" s="17"/>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 r="A701" s="17"/>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 r="A702" s="17"/>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 r="A703" s="17"/>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 r="A704" s="17"/>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 r="A705" s="17"/>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 r="A706" s="17"/>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 r="A707" s="17"/>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 r="A708" s="17"/>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 r="A709" s="17"/>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 r="A710" s="17"/>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 r="A711" s="17"/>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 r="A712" s="17"/>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 r="A713" s="17"/>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 r="A714" s="17"/>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 r="A715" s="17"/>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 r="A716" s="17"/>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 r="A717" s="17"/>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 r="A718" s="17"/>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 r="A719" s="17"/>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 r="A720" s="17"/>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 r="A721" s="17"/>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 r="A722" s="17"/>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 r="A723" s="17"/>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 r="A724" s="17"/>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 r="A725" s="17"/>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 r="A726" s="17"/>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 r="A727" s="17"/>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 r="A728" s="17"/>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 r="A729" s="17"/>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 r="A730" s="17"/>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 r="A731" s="17"/>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 r="A732" s="17"/>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 r="A733" s="17"/>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 r="A734" s="17"/>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 r="A735" s="17"/>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 r="A736" s="17"/>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 r="A737" s="17"/>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 r="A738" s="17"/>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 r="A739" s="17"/>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 r="A740" s="17"/>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 r="A741" s="17"/>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 r="A742" s="17"/>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 r="A743" s="17"/>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 r="A744" s="17"/>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 r="A745" s="17"/>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 r="A746" s="17"/>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 r="A747" s="17"/>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 r="A748" s="17"/>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 r="A749" s="17"/>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 r="A750" s="17"/>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 r="A751" s="17"/>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 r="A752" s="17"/>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 r="A753" s="17"/>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 r="A754" s="17"/>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 r="A755" s="17"/>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 r="A756" s="17"/>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 r="A757" s="17"/>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 r="A758" s="17"/>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 r="A759" s="17"/>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 r="A760" s="17"/>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 r="A761" s="17"/>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 r="A762" s="17"/>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 r="A763" s="17"/>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 r="A764" s="17"/>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 r="A765" s="17"/>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 r="A766" s="17"/>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 r="A767" s="17"/>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 r="A768" s="17"/>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 r="A769" s="17"/>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 r="A770" s="17"/>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 r="A771" s="17"/>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 r="A772" s="17"/>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 r="A773" s="17"/>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 r="A774" s="17"/>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 r="A775" s="17"/>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 r="A776" s="17"/>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 r="A777" s="17"/>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 r="A778" s="17"/>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 r="A779" s="17"/>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 r="A780" s="17"/>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 r="A781" s="17"/>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 r="A782" s="17"/>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 r="A783" s="17"/>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 r="A784" s="17"/>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 r="A785" s="17"/>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 r="A786" s="17"/>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 r="A787" s="17"/>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 r="A788" s="17"/>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 r="A789" s="17"/>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 r="A790" s="17"/>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 r="A791" s="17"/>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 r="A792" s="17"/>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 r="A793" s="17"/>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 r="A794" s="17"/>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 r="A795" s="17"/>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 r="A796" s="17"/>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 r="A797" s="17"/>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 r="A798" s="17"/>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 r="A799" s="17"/>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 r="A800" s="17"/>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 r="A801" s="17"/>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 r="A802" s="17"/>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 r="A803" s="17"/>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 r="A804" s="17"/>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 r="A805" s="17"/>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 r="A806" s="17"/>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 r="A807" s="17"/>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 r="A808" s="17"/>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 r="A809" s="17"/>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 r="A810" s="17"/>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 r="A811" s="17"/>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 r="A812" s="17"/>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 r="A813" s="17"/>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 r="A814" s="17"/>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 r="A815" s="17"/>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 r="A816" s="17"/>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 r="A817" s="17"/>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 r="A818" s="17"/>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 r="A819" s="17"/>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 r="A820" s="17"/>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 r="A821" s="17"/>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 r="A822" s="17"/>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 r="A823" s="17"/>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 r="A824" s="17"/>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 r="A825" s="17"/>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 r="A826" s="17"/>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 r="A827" s="17"/>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 r="A828" s="17"/>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 r="A829" s="17"/>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 r="A830" s="17"/>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 r="A831" s="17"/>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 r="A832" s="17"/>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 r="A833" s="17"/>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 r="A834" s="17"/>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 r="A835" s="17"/>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 r="A836" s="17"/>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 r="A837" s="17"/>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 r="A838" s="17"/>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 r="A839" s="17"/>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 r="A840" s="17"/>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 r="A841" s="17"/>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 r="A842" s="17"/>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 r="A843" s="17"/>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 r="A844" s="17"/>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 r="A845" s="17"/>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 r="A846" s="17"/>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 r="A847" s="17"/>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 r="A848" s="17"/>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 r="A849" s="17"/>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 r="A850" s="17"/>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 r="A851" s="17"/>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 r="A852" s="17"/>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 r="A853" s="17"/>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 r="A854" s="17"/>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 r="A855" s="17"/>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 r="A856" s="17"/>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 r="A857" s="17"/>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 r="A858" s="17"/>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 r="A859" s="17"/>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 r="A860" s="17"/>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 r="A861" s="17"/>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 r="A862" s="17"/>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 r="A863" s="17"/>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 r="A864" s="17"/>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 r="A865" s="17"/>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 r="A866" s="17"/>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 r="A867" s="17"/>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 r="A868" s="17"/>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 r="A869" s="17"/>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 r="A870" s="17"/>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 r="A871" s="17"/>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 r="A872" s="17"/>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 r="A873" s="17"/>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 r="A874" s="17"/>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 r="A875" s="17"/>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 r="A876" s="17"/>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 r="A877" s="17"/>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 r="A878" s="17"/>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 r="A879" s="17"/>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 r="A880" s="17"/>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 r="A881" s="17"/>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 r="A882" s="17"/>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 r="A883" s="17"/>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 r="A884" s="17"/>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 r="A885" s="17"/>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 r="A886" s="17"/>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 r="A887" s="17"/>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 r="A888" s="17"/>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 r="A889" s="17"/>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 r="A890" s="17"/>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 r="A891" s="17"/>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 r="A892" s="17"/>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 r="A893" s="17"/>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 r="A894" s="17"/>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 r="A895" s="17"/>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 r="A896" s="17"/>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 r="A897" s="17"/>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 r="A898" s="17"/>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 r="A899" s="17"/>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 r="A900" s="17"/>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 r="A901" s="17"/>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 r="A902" s="17"/>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 r="A903" s="17"/>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 r="A904" s="17"/>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 r="A905" s="17"/>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 r="A906" s="17"/>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 r="A907" s="17"/>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 r="A908" s="17"/>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 r="A909" s="17"/>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 r="A910" s="17"/>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 r="A911" s="17"/>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 r="A912" s="17"/>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 r="A913" s="17"/>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 r="A914" s="17"/>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 r="A915" s="17"/>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 r="A916" s="17"/>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 r="A917" s="17"/>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 r="A918" s="17"/>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 r="A919" s="17"/>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 r="A920" s="17"/>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 r="A921" s="17"/>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 r="A922" s="17"/>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 r="A923" s="17"/>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 r="A924" s="17"/>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 r="A925" s="17"/>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 r="A926" s="17"/>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 r="A927" s="17"/>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 r="A928" s="17"/>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 r="A929" s="17"/>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 r="A930" s="17"/>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 r="A931" s="17"/>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 r="A932" s="17"/>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 r="A933" s="17"/>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 r="A934" s="17"/>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 r="A935" s="17"/>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 r="A936" s="17"/>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 r="A937" s="17"/>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 r="A938" s="17"/>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 r="A939" s="17"/>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 r="A940" s="17"/>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 r="A941" s="17"/>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 r="A942" s="17"/>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 r="A943" s="17"/>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 r="A944" s="17"/>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 r="A945" s="17"/>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 r="A946" s="17"/>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 r="A947" s="17"/>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 r="A948" s="17"/>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 r="A949" s="17"/>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 r="A950" s="17"/>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 r="A951" s="17"/>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 r="A952" s="17"/>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 r="A953" s="17"/>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 r="A954" s="17"/>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 r="A955" s="17"/>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 r="A956" s="17"/>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 r="A957" s="17"/>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 r="A958" s="17"/>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 r="A959" s="17"/>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 r="A960" s="17"/>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 r="A961" s="17"/>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 r="A962" s="17"/>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 r="A963" s="17"/>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 r="A964" s="17"/>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 r="A965" s="17"/>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 r="A966" s="17"/>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 r="A967" s="17"/>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 r="A968" s="17"/>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 r="A969" s="17"/>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 r="A970" s="17"/>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 r="A971" s="17"/>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 r="A972" s="17"/>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 r="A973" s="17"/>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 r="A974" s="17"/>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 r="A975" s="17"/>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 r="A976" s="17"/>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 r="A977" s="17"/>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 r="A978" s="17"/>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 r="A979" s="17"/>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 r="A980" s="17"/>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 r="A981" s="17"/>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 r="A982" s="17"/>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 r="A983" s="17"/>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 r="A984" s="17"/>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 r="A985" s="17"/>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 r="A986" s="17"/>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 r="A987" s="17"/>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 r="A988" s="17"/>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 r="A989" s="17"/>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 r="A990" s="17"/>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 r="A991" s="17"/>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 r="A992" s="17"/>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 r="A993" s="17"/>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 r="A994" s="17"/>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 r="A995" s="17"/>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 r="A996" s="17"/>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 r="A997" s="17"/>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 r="A998" s="17"/>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 r="A999" s="17"/>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 r="A1000" s="17"/>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 r="A1001" s="17"/>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 r="A1002" s="17"/>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 r="A1003" s="17"/>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75">
      <c r="A1004" s="17"/>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75">
      <c r="A1005" s="17"/>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75" customHeight="1"/>
    <row r="1007" spans="1:26" ht="15.75" customHeight="1"/>
    <row r="1008" spans="1:26" ht="15.75" customHeight="1"/>
    <row r="1009" ht="15.75" customHeight="1"/>
    <row r="1010" ht="15.75" customHeight="1"/>
  </sheetData>
  <mergeCells count="4">
    <mergeCell ref="A11:B11"/>
    <mergeCell ref="A1:B3"/>
    <mergeCell ref="A4:B4"/>
    <mergeCell ref="A14:B14"/>
  </mergeCells>
  <hyperlinks>
    <hyperlink ref="A17" r:id="rId1" display="Supine Knee-to-Knee Pull-In"/>
    <hyperlink ref="A37" r:id="rId2" display="Side-Lying Clamshell"/>
  </hyperlinks>
  <pageMargins left="0.7" right="0.7" top="0.75" bottom="0.75" header="0.3" footer="0.3"/>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Women</vt:lpstr>
      <vt:lpstr>Men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Russo, Vincent</dc:creator>
  <cp:lastModifiedBy>Russo, Vincent</cp:lastModifiedBy>
  <dcterms:created xsi:type="dcterms:W3CDTF">2020-05-21T14:58:18Z</dcterms:created>
  <dcterms:modified xsi:type="dcterms:W3CDTF">2020-05-21T15:35:04Z</dcterms:modified>
</cp:coreProperties>
</file>